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ämäTyökirja"/>
  <mc:AlternateContent xmlns:mc="http://schemas.openxmlformats.org/markup-compatibility/2006">
    <mc:Choice Requires="x15">
      <x15ac:absPath xmlns:x15ac="http://schemas.microsoft.com/office/spreadsheetml/2010/11/ac" url="P:\Kuvasto\2022\Englanti\"/>
    </mc:Choice>
  </mc:AlternateContent>
  <xr:revisionPtr revIDLastSave="0" documentId="13_ncr:1_{D3B7F5A1-1ABA-47C4-9117-118CCEA5B3F4}" xr6:coauthVersionLast="47" xr6:coauthVersionMax="47" xr10:uidLastSave="{00000000-0000-0000-0000-000000000000}"/>
  <bookViews>
    <workbookView xWindow="-120" yWindow="-120" windowWidth="29040" windowHeight="17640" tabRatio="819" xr2:uid="{00000000-000D-0000-FFFF-FFFF00000000}"/>
  </bookViews>
  <sheets>
    <sheet name="Contents" sheetId="9" r:id="rId1"/>
    <sheet name="Data 1" sheetId="12" r:id="rId2"/>
    <sheet name="Chart 1" sheetId="13" r:id="rId3"/>
    <sheet name="Data 2" sheetId="14" r:id="rId4"/>
    <sheet name="Chart 2" sheetId="15" r:id="rId5"/>
    <sheet name="Data 3" sheetId="16" r:id="rId6"/>
    <sheet name="Chart 3" sheetId="17" r:id="rId7"/>
    <sheet name="Data 4" sheetId="18" r:id="rId8"/>
    <sheet name="Chart 4" sheetId="28" r:id="rId9"/>
    <sheet name="Data 5" sheetId="20" r:id="rId10"/>
    <sheet name="Chart 5" sheetId="27" r:id="rId11"/>
    <sheet name="Data 6" sheetId="22" r:id="rId12"/>
    <sheet name="Chart 6" sheetId="30" r:id="rId13"/>
    <sheet name="Data 7" sheetId="1" r:id="rId14"/>
    <sheet name="Chart 7" sheetId="4" r:id="rId15"/>
    <sheet name="Data 8" sheetId="2" r:id="rId16"/>
    <sheet name="Chart 8" sheetId="5" r:id="rId17"/>
    <sheet name="Data 9" sheetId="3" r:id="rId18"/>
    <sheet name="Chart 9" sheetId="7" r:id="rId19"/>
    <sheet name="Inflationfactors 2022" sheetId="6" state="hidden" r:id="rId20"/>
  </sheets>
  <definedNames>
    <definedName name="_AMO_UniqueIdentifier" hidden="1">"'4c82d901-0abb-4a0f-bdf1-a8687380a0e5'"</definedName>
    <definedName name="Print_Titles" localSheetId="1">'Data 1'!$3:$4</definedName>
    <definedName name="Print_Titles" localSheetId="3">'Data 2'!$3:$4</definedName>
    <definedName name="Print_Titles" localSheetId="19">'Inflationfactors 2022'!$1:$5</definedName>
    <definedName name="_xlnm.Print_Titles" localSheetId="1">'Data 1'!$3:$4</definedName>
    <definedName name="_xlnm.Print_Titles" localSheetId="3">'Data 2'!$3:$4</definedName>
    <definedName name="_xlnm.Print_Titles" localSheetId="13">'Data 7'!$3:$4</definedName>
    <definedName name="_xlnm.Print_Titles" localSheetId="15">'Data 8'!$3:$4</definedName>
    <definedName name="_xlnm.Print_Titles" localSheetId="17">'Data 9'!$3:$4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3" l="1"/>
  <c r="A37" i="3"/>
  <c r="A38" i="3"/>
  <c r="A39" i="3"/>
  <c r="A40" i="3"/>
  <c r="A41" i="3"/>
  <c r="A42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1" i="1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A36" i="18"/>
  <c r="A37" i="18"/>
  <c r="A38" i="18"/>
  <c r="A39" i="18"/>
  <c r="A40" i="18"/>
  <c r="A41" i="18"/>
  <c r="A42" i="18"/>
  <c r="A36" i="14"/>
  <c r="A37" i="14"/>
  <c r="A38" i="14"/>
  <c r="A39" i="14"/>
  <c r="A40" i="14"/>
  <c r="A41" i="14"/>
  <c r="A42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1" i="12"/>
  <c r="E36" i="3"/>
  <c r="E37" i="3"/>
  <c r="E38" i="3"/>
  <c r="E39" i="3"/>
  <c r="E40" i="3"/>
  <c r="E42" i="3"/>
  <c r="I4" i="3"/>
  <c r="B1" i="2"/>
  <c r="B2" i="2" s="1"/>
  <c r="C31" i="18" l="1"/>
  <c r="C32" i="18"/>
  <c r="C33" i="18"/>
  <c r="C34" i="18"/>
  <c r="C35" i="18"/>
  <c r="B35" i="14"/>
  <c r="C35" i="14"/>
  <c r="B23" i="9" l="1"/>
  <c r="B20" i="9"/>
  <c r="B14" i="9"/>
  <c r="B1" i="3" l="1"/>
  <c r="B32" i="9" s="1"/>
  <c r="B1" i="18"/>
  <c r="B17" i="9" s="1"/>
  <c r="B8" i="9"/>
  <c r="B1" i="14"/>
  <c r="B11" i="9" s="1"/>
  <c r="B29" i="9"/>
  <c r="B26" i="9" l="1"/>
  <c r="B2" i="1"/>
  <c r="E8" i="22"/>
  <c r="E7" i="22"/>
  <c r="A17" i="22"/>
  <c r="A14" i="22"/>
  <c r="A25" i="22"/>
  <c r="A24" i="22"/>
  <c r="A23" i="22"/>
  <c r="E23" i="22"/>
  <c r="C23" i="22" s="1"/>
  <c r="E4" i="22" l="1"/>
  <c r="E22" i="22"/>
  <c r="C22" i="22"/>
  <c r="E13" i="22"/>
  <c r="C13" i="22"/>
  <c r="B2" i="18" l="1"/>
  <c r="A3" i="14" l="1"/>
  <c r="B35" i="18"/>
  <c r="B34" i="18"/>
  <c r="B33" i="18"/>
  <c r="B32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C12" i="18"/>
  <c r="C11" i="18"/>
  <c r="C10" i="18"/>
  <c r="C9" i="18"/>
  <c r="C8" i="18"/>
  <c r="C7" i="18"/>
  <c r="C6" i="18"/>
  <c r="C5" i="18"/>
  <c r="C34" i="14"/>
  <c r="B34" i="14"/>
  <c r="C33" i="14"/>
  <c r="B33" i="14"/>
  <c r="C32" i="14"/>
  <c r="B32" i="14"/>
  <c r="C31" i="14"/>
  <c r="B31" i="14"/>
  <c r="C30" i="14"/>
  <c r="B30" i="14"/>
  <c r="C29" i="14"/>
  <c r="B29" i="14"/>
  <c r="C28" i="14"/>
  <c r="B28" i="14"/>
  <c r="C27" i="14"/>
  <c r="B27" i="14"/>
  <c r="C26" i="14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C6" i="14"/>
  <c r="B6" i="14"/>
  <c r="B5" i="14"/>
  <c r="C5" i="14"/>
  <c r="C3" i="18"/>
  <c r="C3" i="14"/>
  <c r="A23" i="9"/>
  <c r="A20" i="9"/>
  <c r="A17" i="9"/>
  <c r="A14" i="9"/>
  <c r="A11" i="9"/>
  <c r="A8" i="9"/>
  <c r="A27" i="22"/>
  <c r="H23" i="22"/>
  <c r="C24" i="22"/>
  <c r="H24" i="22" s="1"/>
  <c r="C25" i="22"/>
  <c r="E19" i="22"/>
  <c r="A19" i="22"/>
  <c r="C14" i="22"/>
  <c r="C15" i="22"/>
  <c r="H15" i="22" s="1"/>
  <c r="A15" i="22"/>
  <c r="C16" i="22"/>
  <c r="A16" i="22"/>
  <c r="C17" i="22"/>
  <c r="C7" i="22"/>
  <c r="H7" i="22" s="1"/>
  <c r="E5" i="22"/>
  <c r="C5" i="22" s="1"/>
  <c r="E6" i="22"/>
  <c r="C6" i="22" s="1"/>
  <c r="C8" i="22"/>
  <c r="H5" i="20"/>
  <c r="G5" i="20"/>
  <c r="F5" i="20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C4" i="18"/>
  <c r="B4" i="18"/>
  <c r="A3" i="18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C4" i="14"/>
  <c r="B4" i="14"/>
  <c r="B2" i="14"/>
  <c r="B2" i="12"/>
  <c r="C27" i="22" l="1"/>
  <c r="H5" i="22"/>
  <c r="H25" i="22"/>
  <c r="H14" i="22"/>
  <c r="H6" i="22"/>
  <c r="H17" i="22"/>
  <c r="H16" i="22"/>
  <c r="C4" i="22"/>
  <c r="H8" i="22" s="1"/>
  <c r="C19" i="22"/>
  <c r="H4" i="22" l="1"/>
  <c r="E10" i="22"/>
  <c r="C10" i="22"/>
  <c r="A32" i="9" l="1"/>
  <c r="A29" i="9"/>
  <c r="A26" i="9"/>
  <c r="C3" i="3" l="1"/>
  <c r="B35" i="3"/>
  <c r="C35" i="3"/>
  <c r="D35" i="3"/>
  <c r="E35" i="3"/>
  <c r="J4" i="3"/>
  <c r="K4" i="3"/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5" i="3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E5" i="3"/>
  <c r="D5" i="3"/>
  <c r="C14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5" i="3"/>
  <c r="H3" i="3" l="1"/>
  <c r="H4" i="3"/>
</calcChain>
</file>

<file path=xl/sharedStrings.xml><?xml version="1.0" encoding="utf-8"?>
<sst xmlns="http://schemas.openxmlformats.org/spreadsheetml/2006/main" count="1220" uniqueCount="590">
  <si>
    <t>Year</t>
  </si>
  <si>
    <t>Chart</t>
  </si>
  <si>
    <t>Data</t>
  </si>
  <si>
    <t>Month</t>
  </si>
  <si>
    <t>Number</t>
  </si>
  <si>
    <t>All</t>
  </si>
  <si>
    <t>Men</t>
  </si>
  <si>
    <t>Women</t>
  </si>
  <si>
    <t>Unemployment benefit</t>
  </si>
  <si>
    <t>Recipients of labour market subsidy</t>
  </si>
  <si>
    <t>Unemployment rate, %</t>
  </si>
  <si>
    <t>Under 
25-year-olds</t>
  </si>
  <si>
    <t>Total</t>
  </si>
  <si>
    <t>(Average for the year)</t>
  </si>
  <si>
    <t>Recipients of basic unemployment allowance</t>
  </si>
  <si>
    <t>Earnings-related 
unemployment 
allowance</t>
  </si>
  <si>
    <t>(Year-end)</t>
  </si>
  <si>
    <t>Factor</t>
  </si>
  <si>
    <t>Inflation factors</t>
  </si>
  <si>
    <t>Source: Statistics Finland, Labour Forse Statistics</t>
  </si>
  <si>
    <t>Basic
unemployment
allowance, Kela</t>
  </si>
  <si>
    <t>Further information:</t>
  </si>
  <si>
    <t>Source: The Social Insurance Institution of Finland (Kela), Ministry of labour</t>
  </si>
  <si>
    <t>(at nominal value)</t>
  </si>
  <si>
    <t xml:space="preserve">Million euros </t>
  </si>
  <si>
    <t>N.B. For 1985-2000, recipients of earnings-related unemployment allowance are comprised of registered unemployed job seekers who were members of an unemployment fund.</t>
  </si>
  <si>
    <t xml:space="preserve">Earnings-related unemployment allowance </t>
  </si>
  <si>
    <t>.</t>
  </si>
  <si>
    <t>tilastot@kela.fi</t>
  </si>
  <si>
    <t>6.1</t>
  </si>
  <si>
    <t>6.2</t>
  </si>
  <si>
    <t>6.3</t>
  </si>
  <si>
    <t>Labour market subsidy, Kela (1.1.1994-)</t>
  </si>
  <si>
    <t>6.4</t>
  </si>
  <si>
    <t>6.5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</si>
  <si>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</si>
  <si>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</si>
  <si>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</si>
  <si>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</si>
  <si>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</si>
  <si>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</si>
  <si>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</si>
  <si>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</si>
  <si>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</si>
  <si>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</si>
  <si>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</si>
  <si>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</si>
  <si>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</si>
  <si>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</si>
  <si>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6.6</t>
  </si>
  <si>
    <t>Euro</t>
  </si>
  <si>
    <t>6.7</t>
  </si>
  <si>
    <t>–</t>
  </si>
  <si>
    <t xml:space="preserve"> 9,99</t>
  </si>
  <si>
    <t>10,00</t>
  </si>
  <si>
    <t>19,99</t>
  </si>
  <si>
    <t>20,00</t>
  </si>
  <si>
    <t>29,99</t>
  </si>
  <si>
    <t>30,00</t>
  </si>
  <si>
    <t>39,99</t>
  </si>
  <si>
    <t>40,00</t>
  </si>
  <si>
    <t>49,99</t>
  </si>
  <si>
    <t>50,00</t>
  </si>
  <si>
    <t>59,99</t>
  </si>
  <si>
    <t>60,00</t>
  </si>
  <si>
    <t>69,99</t>
  </si>
  <si>
    <t>70,00</t>
  </si>
  <si>
    <t>79,99</t>
  </si>
  <si>
    <t>80,00</t>
  </si>
  <si>
    <t>89,99</t>
  </si>
  <si>
    <t>90,00</t>
  </si>
  <si>
    <t>99,99</t>
  </si>
  <si>
    <t>100,00</t>
  </si>
  <si>
    <t>109,99</t>
  </si>
  <si>
    <t>110,00</t>
  </si>
  <si>
    <t>119,99</t>
  </si>
  <si>
    <t>120,00</t>
  </si>
  <si>
    <t>6.8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</si>
  <si>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</si>
  <si>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</si>
  <si>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</si>
  <si>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</si>
  <si>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</si>
  <si>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</si>
  <si>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</si>
  <si>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</si>
  <si>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</si>
  <si>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</si>
  <si>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</si>
  <si>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</si>
  <si>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</si>
  <si>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</si>
  <si>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</si>
  <si>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</si>
  <si>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</si>
  <si>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</si>
  <si>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</si>
  <si>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6.9</t>
  </si>
  <si>
    <t>60-65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</si>
  <si>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</si>
  <si>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</si>
  <si>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</si>
  <si>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</si>
  <si>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</si>
  <si>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</si>
  <si>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</si>
  <si>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</si>
  <si>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17-19</t>
  </si>
  <si>
    <t>(at nominal value euro/day)</t>
  </si>
  <si>
    <t>Euro/day</t>
  </si>
  <si>
    <t>Earnings-related allowance</t>
  </si>
  <si>
    <t>Recipients</t>
  </si>
  <si>
    <t>Basic benefits</t>
  </si>
  <si>
    <t>Earnings-related benefits</t>
  </si>
  <si>
    <t>€ million</t>
  </si>
  <si>
    <t>Males</t>
  </si>
  <si>
    <t>Females</t>
  </si>
  <si>
    <t>Labour market subsidy</t>
  </si>
  <si>
    <t>Age</t>
  </si>
  <si>
    <t>Basic unemployment allowance</t>
  </si>
  <si>
    <t>Members of unemployment funds</t>
  </si>
  <si>
    <t>Employees</t>
  </si>
  <si>
    <t>Employers</t>
  </si>
  <si>
    <t>Municipalities</t>
  </si>
  <si>
    <t>State</t>
  </si>
  <si>
    <t>2018</t>
  </si>
  <si>
    <t>2019</t>
  </si>
  <si>
    <t>2020</t>
  </si>
  <si>
    <t>2021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</si>
  <si>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</si>
  <si>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</si>
  <si>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</si>
  <si>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</si>
  <si>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</si>
  <si>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</si>
  <si>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</si>
  <si>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</si>
  <si>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</si>
  <si>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</si>
  <si>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</si>
  <si>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</si>
  <si>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</si>
  <si>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</si>
  <si>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</si>
  <si>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</si>
  <si>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</si>
  <si>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</si>
  <si>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</si>
  <si>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</si>
  <si>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</si>
  <si>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</si>
  <si>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</si>
  <si>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</si>
  <si>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</si>
  <si>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</si>
  <si>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</si>
  <si>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</si>
  <si>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</si>
  <si>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</si>
  <si>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</si>
  <si>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</si>
  <si>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</si>
  <si>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</si>
  <si>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</si>
  <si>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</si>
  <si>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</si>
  <si>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</si>
  <si>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</si>
  <si>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</si>
  <si>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</si>
  <si>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</si>
  <si>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</si>
  <si>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</si>
  <si>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</si>
  <si>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</si>
  <si>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</si>
  <si>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</si>
  <si>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</si>
  <si>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</si>
  <si>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</si>
  <si>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</si>
  <si>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</si>
  <si>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</si>
  <si>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</si>
  <si>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</si>
  <si>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</si>
  <si>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</si>
  <si>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</si>
  <si>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</si>
  <si>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</si>
  <si>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</si>
  <si>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</si>
  <si>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</si>
  <si>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</si>
  <si>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</si>
  <si>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</si>
  <si>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</si>
  <si>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</si>
  <si>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</si>
  <si>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</si>
  <si>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</si>
  <si>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</si>
  <si>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</si>
  <si>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</si>
  <si>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</si>
  <si>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</si>
  <si>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</si>
  <si>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</si>
  <si>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</si>
  <si>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</si>
  <si>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</si>
  <si>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</si>
  <si>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</si>
  <si>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</si>
  <si>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</si>
  <si>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</si>
  <si>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</si>
  <si>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</si>
  <si>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</si>
  <si>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</si>
  <si>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</si>
  <si>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</si>
  <si>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</si>
  <si>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</si>
  <si>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</si>
  <si>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</si>
  <si>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</si>
  <si>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</si>
  <si>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</si>
  <si>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</si>
  <si>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</si>
  <si>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</si>
  <si>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</si>
  <si>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</si>
  <si>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</si>
  <si>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</si>
  <si>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</si>
  <si>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</si>
  <si>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</si>
  <si>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</si>
  <si>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</si>
  <si>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</si>
  <si>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</si>
  <si>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</si>
  <si>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</si>
  <si>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</si>
  <si>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</si>
  <si>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</si>
  <si>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</si>
  <si>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</si>
  <si>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</si>
  <si>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</si>
  <si>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</si>
  <si>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</si>
  <si>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</si>
  <si>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</si>
  <si>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</si>
  <si>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</si>
  <si>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</si>
  <si>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</si>
  <si>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</si>
  <si>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</si>
  <si>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</si>
  <si>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</si>
  <si>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</si>
  <si>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</si>
  <si>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</si>
  <si>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</si>
  <si>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</si>
  <si>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</si>
  <si>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</si>
  <si>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</si>
  <si>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</si>
  <si>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</si>
  <si>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</si>
  <si>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</si>
  <si>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</si>
  <si>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</si>
  <si>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</si>
  <si>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</si>
  <si>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</si>
  <si>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</si>
  <si>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</si>
  <si>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</si>
  <si>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</si>
  <si>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</si>
  <si>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</si>
  <si>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</si>
  <si>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</si>
  <si>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</si>
  <si>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</si>
  <si>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</si>
  <si>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</si>
  <si>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</si>
  <si>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</si>
  <si>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</si>
  <si>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</si>
  <si>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</si>
  <si>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</si>
  <si>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</si>
  <si>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</si>
  <si>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</si>
  <si>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</si>
  <si>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</si>
  <si>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</si>
  <si>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</si>
  <si>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</si>
  <si>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</si>
  <si>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</si>
  <si>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</si>
  <si>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</si>
  <si>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</si>
  <si>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</si>
  <si>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</si>
  <si>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</si>
  <si>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</si>
  <si>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</si>
  <si>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</si>
  <si>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</si>
  <si>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</si>
  <si>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</si>
  <si>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</si>
  <si>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</si>
  <si>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</si>
  <si>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</si>
  <si>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</si>
  <si>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</si>
  <si>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</si>
  <si>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</si>
  <si>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</si>
  <si>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</si>
  <si>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</si>
  <si>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</si>
  <si>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</si>
  <si>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</si>
  <si>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</si>
  <si>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</si>
  <si>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</si>
  <si>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</si>
  <si>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</si>
  <si>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</si>
  <si>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</si>
  <si>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</si>
  <si>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</si>
  <si>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</si>
  <si>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</si>
  <si>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</si>
  <si>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</si>
  <si>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</si>
  <si>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</si>
  <si>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</si>
  <si>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</si>
  <si>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</si>
  <si>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</si>
  <si>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</si>
  <si>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</si>
  <si>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</si>
  <si>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</si>
  <si>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</si>
  <si>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</si>
  <si>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</si>
  <si>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</si>
  <si>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</si>
  <si>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</si>
  <si>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</si>
  <si>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</si>
  <si>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</si>
  <si>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</si>
  <si>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</si>
  <si>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</si>
  <si>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</si>
  <si>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</si>
  <si>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</si>
  <si>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</si>
  <si>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</si>
  <si>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</si>
  <si>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</si>
  <si>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</si>
  <si>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</si>
  <si>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</si>
  <si>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</si>
  <si>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</si>
  <si>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</si>
  <si>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</si>
  <si>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</si>
  <si>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</si>
  <si>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</si>
  <si>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</si>
  <si>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</si>
  <si>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</si>
  <si>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</si>
  <si>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</si>
  <si>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</si>
  <si>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1985-01</t>
  </si>
  <si>
    <t>1985-02</t>
  </si>
  <si>
    <t>1985-03</t>
  </si>
  <si>
    <t>1985-04</t>
  </si>
  <si>
    <t>1985-05</t>
  </si>
  <si>
    <t>1985-06</t>
  </si>
  <si>
    <t>1985-07</t>
  </si>
  <si>
    <t>1985-08</t>
  </si>
  <si>
    <t>1985-09</t>
  </si>
  <si>
    <t>1985-10</t>
  </si>
  <si>
    <t>1985-11</t>
  </si>
  <si>
    <t>1985-12</t>
  </si>
  <si>
    <t>1986-01</t>
  </si>
  <si>
    <t>1986-02</t>
  </si>
  <si>
    <t>1986-03</t>
  </si>
  <si>
    <t>1986-04</t>
  </si>
  <si>
    <t>1986-05</t>
  </si>
  <si>
    <t>1986-06</t>
  </si>
  <si>
    <t>1986-07</t>
  </si>
  <si>
    <t>1986-08</t>
  </si>
  <si>
    <t>1986-09</t>
  </si>
  <si>
    <t>1986-10</t>
  </si>
  <si>
    <t>1986-11</t>
  </si>
  <si>
    <t>1986-12</t>
  </si>
  <si>
    <t>1987-01</t>
  </si>
  <si>
    <t>1987-02</t>
  </si>
  <si>
    <t>1987-03</t>
  </si>
  <si>
    <t>1987-04</t>
  </si>
  <si>
    <t>1987-05</t>
  </si>
  <si>
    <t>1987-06</t>
  </si>
  <si>
    <t>1987-07</t>
  </si>
  <si>
    <t>1987-08</t>
  </si>
  <si>
    <t>1987-09</t>
  </si>
  <si>
    <t>1987-10</t>
  </si>
  <si>
    <t>1987-11</t>
  </si>
  <si>
    <t>1987-12</t>
  </si>
  <si>
    <t>1988-01</t>
  </si>
  <si>
    <t>1988-02</t>
  </si>
  <si>
    <t>1988-03</t>
  </si>
  <si>
    <t>1988-04</t>
  </si>
  <si>
    <t>1988-05</t>
  </si>
  <si>
    <t>1988-06</t>
  </si>
  <si>
    <t>1988-07</t>
  </si>
  <si>
    <t>1988-08</t>
  </si>
  <si>
    <t>1988-09</t>
  </si>
  <si>
    <t>1988-10</t>
  </si>
  <si>
    <t>1988-11</t>
  </si>
  <si>
    <t>1988-12</t>
  </si>
  <si>
    <t>1989-01</t>
  </si>
  <si>
    <t>1989-02</t>
  </si>
  <si>
    <t>1989-03</t>
  </si>
  <si>
    <t>1989-04</t>
  </si>
  <si>
    <t>1989-05</t>
  </si>
  <si>
    <t>1989-06</t>
  </si>
  <si>
    <t>1989-07</t>
  </si>
  <si>
    <t>1989-08</t>
  </si>
  <si>
    <t>1989-09</t>
  </si>
  <si>
    <t>1989-10</t>
  </si>
  <si>
    <t>1989-11</t>
  </si>
  <si>
    <t>1989-12</t>
  </si>
  <si>
    <t>1990-01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</si>
  <si>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</si>
  <si>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</si>
  <si>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</si>
  <si>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</si>
  <si>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</si>
  <si>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</si>
  <si>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</si>
  <si>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</si>
  <si>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</si>
  <si>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</si>
  <si>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</si>
  <si>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</si>
  <si>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</si>
  <si>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</si>
  <si>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</si>
  <si>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</si>
  <si>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</si>
  <si>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</si>
  <si>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</si>
  <si>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</si>
  <si>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</si>
  <si>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</si>
  <si>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</si>
  <si>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</si>
  <si>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</si>
  <si>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</si>
  <si>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</si>
  <si>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</si>
  <si>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</si>
  <si>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</si>
  <si>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</si>
  <si>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</si>
  <si>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</si>
  <si>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</si>
  <si>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</si>
  <si>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</si>
  <si>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</si>
  <si>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</si>
  <si>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</si>
  <si>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</si>
  <si>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</si>
  <si>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</si>
  <si>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</si>
  <si>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</si>
  <si>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</si>
  <si>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</si>
  <si>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</si>
  <si>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</si>
  <si>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</si>
  <si>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</si>
  <si>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</si>
  <si>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</si>
  <si>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</si>
  <si>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</si>
  <si>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</si>
  <si>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</si>
  <si>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</si>
  <si>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</si>
  <si>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</si>
  <si>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</si>
  <si>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</si>
  <si>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</si>
  <si>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</si>
  <si>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</si>
  <si>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</si>
  <si>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</si>
  <si>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</si>
  <si>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</si>
  <si>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</si>
  <si>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</si>
  <si>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</si>
  <si>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</si>
  <si>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</si>
  <si>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</si>
  <si>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</si>
  <si>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</si>
  <si>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</si>
  <si>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</si>
  <si>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</si>
  <si>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</si>
  <si>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</si>
  <si>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</si>
  <si>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</si>
  <si>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</si>
  <si>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</si>
  <si>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</si>
  <si>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</si>
  <si>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</si>
  <si>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</si>
  <si>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</si>
  <si>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</si>
  <si>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</si>
  <si>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</si>
  <si>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</si>
  <si>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</si>
  <si>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</si>
  <si>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</si>
  <si>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</si>
  <si>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</si>
  <si>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</si>
  <si>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</si>
  <si>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</si>
  <si>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</si>
  <si>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</si>
  <si>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</si>
  <si>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</si>
  <si>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</si>
  <si>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</si>
  <si>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</si>
  <si>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</si>
  <si>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</si>
  <si>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</si>
  <si>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</si>
  <si>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</si>
  <si>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</si>
  <si>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</si>
  <si>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</si>
  <si>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</si>
  <si>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</si>
  <si>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2022</t>
  </si>
  <si>
    <t>Earnings-related unemployment allowance:
Daily rates of benefit, 2022</t>
  </si>
  <si>
    <t>Recipients of earnings-related allowance, basic unemployment allowance and labour market subsidy by age at year-end 31.12.2022</t>
  </si>
  <si>
    <t>Financing of unemployment protection in 2022 (€ million)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</si>
  <si>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</si>
  <si>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</si>
  <si>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</si>
  <si>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</si>
  <si>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</si>
  <si>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</si>
  <si>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</si>
  <si>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</si>
  <si>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</si>
  <si>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</si>
  <si>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</si>
  <si>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</si>
  <si>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Statistical Information Service 30.8.2023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</si>
</sst>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00"/>
    <numFmt numFmtId="167" formatCode="##,##0"/>
    <numFmt numFmtId="168" formatCode="#,##0;[Black]#,##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b/>
      <u/>
      <sz val="12"/>
      <color indexed="18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18"/>
      <name val="Arial"/>
      <family val="2"/>
    </font>
    <font>
      <sz val="11"/>
      <name val="Calibri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4"/>
      <color theme="0"/>
      <name val="Arial"/>
      <family val="2"/>
    </font>
    <font>
      <sz val="8"/>
      <color theme="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>
      <alignment vertical="top"/>
    </xf>
    <xf numFmtId="0" fontId="7" fillId="0" borderId="0">
      <alignment horizontal="left"/>
    </xf>
    <xf numFmtId="0" fontId="4" fillId="0" borderId="0"/>
    <xf numFmtId="0" fontId="1" fillId="0" borderId="0"/>
    <xf numFmtId="0" fontId="19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/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166" fontId="2" fillId="0" borderId="0" xfId="0" applyNumberFormat="1" applyFont="1" applyAlignment="1"/>
    <xf numFmtId="0" fontId="7" fillId="0" borderId="0" xfId="0" quotePrefix="1" applyFont="1" applyAlignment="1">
      <alignment horizontal="left"/>
    </xf>
    <xf numFmtId="0" fontId="4" fillId="0" borderId="0" xfId="0" applyFont="1" applyFill="1"/>
    <xf numFmtId="0" fontId="4" fillId="0" borderId="0" xfId="0" applyFont="1"/>
    <xf numFmtId="0" fontId="8" fillId="0" borderId="0" xfId="0" quotePrefix="1" applyFont="1" applyAlignment="1">
      <alignment horizontal="left"/>
    </xf>
    <xf numFmtId="0" fontId="8" fillId="0" borderId="0" xfId="0" quotePrefix="1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166" fontId="4" fillId="0" borderId="0" xfId="0" applyNumberFormat="1" applyFont="1"/>
    <xf numFmtId="0" fontId="4" fillId="0" borderId="0" xfId="0" applyFont="1" applyProtection="1">
      <protection locked="0"/>
    </xf>
    <xf numFmtId="0" fontId="4" fillId="0" borderId="0" xfId="0" applyFont="1" applyAlignment="1">
      <alignment vertical="top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10" fillId="0" borderId="0" xfId="3"/>
    <xf numFmtId="0" fontId="5" fillId="0" borderId="0" xfId="4">
      <alignment vertical="top"/>
    </xf>
    <xf numFmtId="0" fontId="4" fillId="0" borderId="0" xfId="0" applyFont="1" applyBorder="1"/>
    <xf numFmtId="0" fontId="2" fillId="0" borderId="0" xfId="0" applyNumberFormat="1" applyFont="1" applyAlignment="1"/>
    <xf numFmtId="0" fontId="5" fillId="0" borderId="0" xfId="4" applyNumberFormat="1" applyAlignment="1">
      <alignment vertical="top"/>
    </xf>
    <xf numFmtId="0" fontId="2" fillId="0" borderId="0" xfId="0" applyNumberFormat="1" applyFont="1" applyAlignment="1">
      <alignment vertical="top"/>
    </xf>
    <xf numFmtId="166" fontId="4" fillId="0" borderId="0" xfId="0" applyNumberFormat="1" applyFont="1" applyFill="1"/>
    <xf numFmtId="0" fontId="4" fillId="0" borderId="0" xfId="1" applyFont="1"/>
    <xf numFmtId="0" fontId="7" fillId="0" borderId="0" xfId="5" quotePrefix="1" applyFont="1">
      <alignment horizontal="left"/>
    </xf>
    <xf numFmtId="0" fontId="7" fillId="0" borderId="0" xfId="5" applyFo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quotePrefix="1" applyFont="1" applyAlignment="1" applyProtection="1">
      <protection locked="0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Border="1" applyAlignment="1"/>
    <xf numFmtId="0" fontId="4" fillId="0" borderId="0" xfId="0" applyFont="1" applyBorder="1" applyAlignment="1" applyProtection="1">
      <alignment vertical="top" wrapText="1"/>
      <protection locked="0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/>
    <xf numFmtId="3" fontId="4" fillId="0" borderId="0" xfId="0" applyNumberFormat="1" applyFont="1" applyFill="1"/>
    <xf numFmtId="0" fontId="4" fillId="0" borderId="0" xfId="5" applyFont="1">
      <alignment horizontal="left"/>
    </xf>
    <xf numFmtId="0" fontId="4" fillId="0" borderId="0" xfId="5" applyFont="1" applyBorder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vertical="top" wrapText="1"/>
    </xf>
    <xf numFmtId="165" fontId="4" fillId="0" borderId="0" xfId="0" applyNumberFormat="1" applyFont="1" applyAlignment="1">
      <alignment horizontal="right" indent="1"/>
    </xf>
    <xf numFmtId="165" fontId="4" fillId="0" borderId="0" xfId="0" applyNumberFormat="1" applyFont="1" applyFill="1" applyAlignment="1">
      <alignment horizontal="right" indent="2"/>
    </xf>
    <xf numFmtId="165" fontId="4" fillId="0" borderId="0" xfId="0" applyNumberFormat="1" applyFont="1" applyFill="1" applyAlignment="1">
      <alignment horizontal="right" indent="1"/>
    </xf>
    <xf numFmtId="165" fontId="4" fillId="0" borderId="0" xfId="0" applyNumberFormat="1" applyFont="1" applyFill="1" applyAlignment="1">
      <alignment horizontal="right" indent="4"/>
    </xf>
    <xf numFmtId="165" fontId="4" fillId="0" borderId="0" xfId="0" applyNumberFormat="1" applyFont="1" applyFill="1" applyAlignment="1">
      <alignment horizontal="right" indent="3"/>
    </xf>
    <xf numFmtId="165" fontId="4" fillId="0" borderId="0" xfId="0" applyNumberFormat="1" applyFont="1" applyFill="1" applyAlignment="1" applyProtection="1">
      <alignment horizontal="right" indent="1"/>
      <protection locked="0"/>
    </xf>
    <xf numFmtId="165" fontId="4" fillId="0" borderId="0" xfId="0" applyNumberFormat="1" applyFont="1" applyFill="1" applyAlignment="1" applyProtection="1">
      <alignment horizontal="right" indent="3"/>
      <protection locked="0"/>
    </xf>
    <xf numFmtId="165" fontId="4" fillId="0" borderId="0" xfId="0" applyNumberFormat="1" applyFont="1" applyFill="1" applyAlignment="1" applyProtection="1">
      <alignment horizontal="right" indent="2"/>
      <protection locked="0"/>
    </xf>
    <xf numFmtId="165" fontId="4" fillId="0" borderId="0" xfId="1" applyNumberFormat="1" applyFont="1" applyAlignment="1" applyProtection="1">
      <alignment horizontal="right" indent="2"/>
      <protection locked="0"/>
    </xf>
    <xf numFmtId="165" fontId="4" fillId="0" borderId="0" xfId="1" applyNumberFormat="1" applyFont="1" applyAlignment="1">
      <alignment horizontal="right" indent="1"/>
    </xf>
    <xf numFmtId="0" fontId="4" fillId="0" borderId="0" xfId="1" applyFont="1" applyBorder="1"/>
    <xf numFmtId="164" fontId="4" fillId="0" borderId="0" xfId="0" applyNumberFormat="1" applyFont="1" applyFill="1" applyAlignment="1">
      <alignment horizontal="right" indent="1"/>
    </xf>
    <xf numFmtId="164" fontId="4" fillId="0" borderId="0" xfId="0" applyNumberFormat="1" applyFont="1" applyFill="1" applyAlignment="1">
      <alignment horizontal="right" indent="2"/>
    </xf>
    <xf numFmtId="164" fontId="4" fillId="0" borderId="0" xfId="0" quotePrefix="1" applyNumberFormat="1" applyFont="1" applyFill="1" applyAlignment="1">
      <alignment horizontal="right" indent="1"/>
    </xf>
    <xf numFmtId="164" fontId="13" fillId="0" borderId="0" xfId="0" applyNumberFormat="1" applyFont="1" applyFill="1" applyAlignment="1">
      <alignment horizontal="right" indent="1"/>
    </xf>
    <xf numFmtId="164" fontId="13" fillId="0" borderId="0" xfId="0" applyNumberFormat="1" applyFont="1" applyFill="1" applyAlignment="1">
      <alignment horizontal="right" indent="2"/>
    </xf>
    <xf numFmtId="0" fontId="4" fillId="0" borderId="0" xfId="0" applyFont="1" applyFill="1" applyAlignment="1">
      <alignment horizontal="right" indent="1"/>
    </xf>
    <xf numFmtId="0" fontId="4" fillId="0" borderId="0" xfId="1" applyFont="1" applyAlignment="1">
      <alignment horizontal="right" indent="1"/>
    </xf>
    <xf numFmtId="0" fontId="4" fillId="0" borderId="0" xfId="1" applyFont="1" applyAlignment="1">
      <alignment horizontal="right" indent="2"/>
    </xf>
    <xf numFmtId="0" fontId="7" fillId="0" borderId="0" xfId="0" applyFont="1" applyProtection="1">
      <protection locked="0"/>
    </xf>
    <xf numFmtId="0" fontId="7" fillId="0" borderId="0" xfId="5" applyFont="1" applyBorder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>
      <alignment vertical="top"/>
    </xf>
    <xf numFmtId="0" fontId="3" fillId="0" borderId="0" xfId="1" applyFont="1" applyAlignment="1" applyProtection="1">
      <protection locked="0"/>
    </xf>
    <xf numFmtId="0" fontId="3" fillId="0" borderId="0" xfId="1" applyFont="1"/>
    <xf numFmtId="0" fontId="3" fillId="0" borderId="0" xfId="0" applyFont="1"/>
    <xf numFmtId="0" fontId="3" fillId="0" borderId="0" xfId="1" applyFont="1" applyProtection="1">
      <protection locked="0"/>
    </xf>
    <xf numFmtId="0" fontId="3" fillId="0" borderId="0" xfId="0" applyFont="1" applyBorder="1"/>
    <xf numFmtId="0" fontId="3" fillId="0" borderId="0" xfId="0" applyFont="1" applyProtection="1">
      <protection locked="0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 indent="1"/>
    </xf>
    <xf numFmtId="0" fontId="4" fillId="0" borderId="1" xfId="0" applyFont="1" applyBorder="1" applyAlignment="1">
      <alignment horizontal="left" vertical="top" indent="1"/>
    </xf>
    <xf numFmtId="0" fontId="4" fillId="0" borderId="1" xfId="0" quotePrefix="1" applyFont="1" applyBorder="1" applyAlignment="1">
      <alignment horizontal="left" vertical="top" wrapText="1" indent="1"/>
    </xf>
    <xf numFmtId="0" fontId="4" fillId="0" borderId="1" xfId="0" quotePrefix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top" wrapText="1" indent="1"/>
      <protection locked="0"/>
    </xf>
    <xf numFmtId="0" fontId="7" fillId="0" borderId="0" xfId="0" quotePrefix="1" applyFont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protection locked="0"/>
    </xf>
    <xf numFmtId="3" fontId="4" fillId="0" borderId="0" xfId="0" applyNumberFormat="1" applyFont="1" applyFill="1" applyAlignment="1">
      <alignment horizontal="right" indent="4"/>
    </xf>
    <xf numFmtId="3" fontId="4" fillId="0" borderId="0" xfId="0" applyNumberFormat="1" applyFont="1" applyFill="1" applyAlignment="1">
      <alignment horizontal="right" indent="3"/>
    </xf>
    <xf numFmtId="0" fontId="4" fillId="0" borderId="0" xfId="0" applyFont="1" applyAlignment="1" applyProtection="1">
      <protection locked="0"/>
    </xf>
    <xf numFmtId="0" fontId="7" fillId="0" borderId="0" xfId="5" applyFont="1" applyAlignment="1"/>
    <xf numFmtId="0" fontId="4" fillId="0" borderId="0" xfId="1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5" applyFont="1" applyAlignment="1"/>
    <xf numFmtId="0" fontId="7" fillId="0" borderId="0" xfId="5" quotePrefix="1" applyFont="1" applyAlignme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top" wrapText="1" indent="1"/>
      <protection locked="0"/>
    </xf>
    <xf numFmtId="0" fontId="4" fillId="0" borderId="1" xfId="0" applyFont="1" applyBorder="1" applyAlignment="1">
      <alignment horizontal="left" vertical="top" wrapText="1" indent="1"/>
    </xf>
    <xf numFmtId="165" fontId="4" fillId="0" borderId="0" xfId="0" applyNumberFormat="1" applyFont="1" applyAlignment="1">
      <alignment horizontal="right" indent="3"/>
    </xf>
    <xf numFmtId="165" fontId="4" fillId="0" borderId="0" xfId="0" applyNumberFormat="1" applyFont="1" applyFill="1" applyAlignment="1" applyProtection="1">
      <alignment horizontal="right" indent="4"/>
      <protection locked="0"/>
    </xf>
    <xf numFmtId="165" fontId="4" fillId="0" borderId="0" xfId="0" applyNumberFormat="1" applyFont="1" applyAlignment="1">
      <alignment horizontal="right" indent="4"/>
    </xf>
    <xf numFmtId="165" fontId="4" fillId="0" borderId="0" xfId="1" applyNumberFormat="1" applyFont="1" applyAlignment="1" applyProtection="1">
      <alignment horizontal="right" indent="3"/>
      <protection locked="0"/>
    </xf>
    <xf numFmtId="165" fontId="4" fillId="0" borderId="0" xfId="1" applyNumberFormat="1" applyFont="1" applyAlignment="1" applyProtection="1">
      <alignment horizontal="right" indent="4"/>
      <protection locked="0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Fill="1" applyBorder="1"/>
    <xf numFmtId="0" fontId="12" fillId="0" borderId="0" xfId="0" applyFont="1" applyAlignment="1" applyProtection="1">
      <protection locked="0"/>
    </xf>
    <xf numFmtId="0" fontId="10" fillId="0" borderId="0" xfId="3" applyFont="1"/>
    <xf numFmtId="0" fontId="7" fillId="0" borderId="0" xfId="4" applyFont="1">
      <alignment vertical="top"/>
    </xf>
    <xf numFmtId="0" fontId="15" fillId="0" borderId="0" xfId="0" applyFont="1" applyAlignment="1">
      <alignment vertical="top"/>
    </xf>
    <xf numFmtId="0" fontId="4" fillId="0" borderId="0" xfId="6" applyFont="1" applyFill="1" applyAlignment="1" applyProtection="1">
      <protection locked="0"/>
    </xf>
    <xf numFmtId="0" fontId="12" fillId="0" borderId="0" xfId="6" applyFont="1" applyFill="1" applyAlignment="1" applyProtection="1">
      <protection locked="0"/>
    </xf>
    <xf numFmtId="0" fontId="4" fillId="0" borderId="0" xfId="6" applyFont="1" applyFill="1" applyProtection="1">
      <protection locked="0"/>
    </xf>
    <xf numFmtId="0" fontId="4" fillId="0" borderId="0" xfId="6" applyFont="1" applyFill="1"/>
    <xf numFmtId="0" fontId="3" fillId="0" borderId="0" xfId="6" applyFont="1" applyFill="1"/>
    <xf numFmtId="0" fontId="3" fillId="0" borderId="0" xfId="6" applyFont="1"/>
    <xf numFmtId="0" fontId="4" fillId="0" borderId="0" xfId="6" applyFont="1" applyFill="1" applyAlignment="1"/>
    <xf numFmtId="0" fontId="4" fillId="0" borderId="2" xfId="6" applyFont="1" applyFill="1" applyBorder="1" applyAlignment="1" applyProtection="1">
      <protection locked="0"/>
    </xf>
    <xf numFmtId="0" fontId="4" fillId="0" borderId="0" xfId="6" applyFont="1" applyFill="1" applyBorder="1" applyAlignment="1" applyProtection="1">
      <alignment horizontal="center"/>
      <protection locked="0"/>
    </xf>
    <xf numFmtId="0" fontId="4" fillId="0" borderId="3" xfId="6" applyFont="1" applyFill="1" applyBorder="1" applyAlignment="1" applyProtection="1">
      <alignment vertical="top"/>
      <protection locked="0"/>
    </xf>
    <xf numFmtId="0" fontId="4" fillId="0" borderId="1" xfId="2" applyFont="1" applyFill="1" applyBorder="1" applyAlignment="1" applyProtection="1">
      <alignment horizontal="left" vertical="top" wrapText="1" indent="1"/>
      <protection locked="0"/>
    </xf>
    <xf numFmtId="0" fontId="4" fillId="0" borderId="0" xfId="6" applyFont="1" applyFill="1" applyAlignment="1">
      <alignment vertical="top"/>
    </xf>
    <xf numFmtId="0" fontId="4" fillId="0" borderId="0" xfId="6" applyFont="1" applyFill="1" applyAlignment="1" applyProtection="1">
      <alignment horizontal="left"/>
      <protection locked="0"/>
    </xf>
    <xf numFmtId="3" fontId="4" fillId="0" borderId="0" xfId="6" applyNumberFormat="1" applyFont="1" applyFill="1" applyAlignment="1">
      <alignment horizontal="right" indent="3"/>
    </xf>
    <xf numFmtId="3" fontId="4" fillId="0" borderId="0" xfId="6" applyNumberFormat="1" applyFont="1" applyFill="1" applyAlignment="1">
      <alignment horizontal="right" indent="4"/>
    </xf>
    <xf numFmtId="3" fontId="14" fillId="0" borderId="0" xfId="6" applyNumberFormat="1" applyFont="1" applyAlignment="1">
      <alignment horizontal="right" indent="2"/>
    </xf>
    <xf numFmtId="3" fontId="4" fillId="0" borderId="0" xfId="6" applyNumberFormat="1" applyFont="1" applyFill="1" applyAlignment="1">
      <alignment horizontal="right" indent="2"/>
    </xf>
    <xf numFmtId="3" fontId="4" fillId="0" borderId="0" xfId="6" applyNumberFormat="1" applyFont="1" applyFill="1" applyAlignment="1">
      <alignment horizontal="right" indent="1"/>
    </xf>
    <xf numFmtId="3" fontId="4" fillId="0" borderId="0" xfId="6" applyNumberFormat="1" applyFont="1" applyFill="1"/>
    <xf numFmtId="3" fontId="16" fillId="0" borderId="0" xfId="6" applyNumberFormat="1" applyFont="1" applyAlignment="1">
      <alignment vertical="center"/>
    </xf>
    <xf numFmtId="3" fontId="13" fillId="0" borderId="0" xfId="6" applyNumberFormat="1" applyFont="1" applyFill="1" applyAlignment="1">
      <alignment horizontal="right" indent="2"/>
    </xf>
    <xf numFmtId="0" fontId="17" fillId="0" borderId="0" xfId="6" applyFont="1" applyFill="1"/>
    <xf numFmtId="0" fontId="18" fillId="0" borderId="0" xfId="6" applyFont="1" applyFill="1"/>
    <xf numFmtId="0" fontId="12" fillId="0" borderId="0" xfId="6" applyFont="1"/>
    <xf numFmtId="0" fontId="4" fillId="0" borderId="1" xfId="6" applyFont="1" applyFill="1" applyBorder="1" applyAlignment="1" applyProtection="1">
      <protection locked="0"/>
    </xf>
    <xf numFmtId="0" fontId="4" fillId="0" borderId="1" xfId="6" applyFont="1" applyBorder="1" applyAlignment="1" applyProtection="1">
      <alignment horizontal="left"/>
      <protection locked="0"/>
    </xf>
    <xf numFmtId="3" fontId="4" fillId="0" borderId="0" xfId="6" applyNumberFormat="1" applyFont="1" applyFill="1" applyAlignment="1">
      <alignment horizontal="right" indent="5"/>
    </xf>
    <xf numFmtId="3" fontId="4" fillId="0" borderId="0" xfId="6" applyNumberFormat="1" applyFont="1"/>
    <xf numFmtId="3" fontId="4" fillId="0" borderId="0" xfId="6" applyNumberFormat="1" applyFont="1" applyAlignment="1">
      <alignment horizontal="right" indent="1"/>
    </xf>
    <xf numFmtId="3" fontId="4" fillId="0" borderId="0" xfId="6" applyNumberFormat="1" applyFont="1" applyFill="1" applyAlignment="1">
      <alignment horizontal="right"/>
    </xf>
    <xf numFmtId="0" fontId="7" fillId="0" borderId="0" xfId="6" applyFont="1"/>
    <xf numFmtId="0" fontId="4" fillId="0" borderId="0" xfId="6" applyFont="1"/>
    <xf numFmtId="3" fontId="4" fillId="0" borderId="3" xfId="6" applyNumberFormat="1" applyFont="1" applyBorder="1"/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13" fillId="0" borderId="2" xfId="6" applyFont="1" applyBorder="1" applyAlignment="1">
      <alignment vertical="top" wrapText="1"/>
    </xf>
    <xf numFmtId="0" fontId="4" fillId="0" borderId="1" xfId="6" applyFont="1" applyBorder="1"/>
    <xf numFmtId="2" fontId="4" fillId="0" borderId="1" xfId="6" applyNumberFormat="1" applyFont="1" applyBorder="1"/>
    <xf numFmtId="2" fontId="4" fillId="0" borderId="0" xfId="6" applyNumberFormat="1" applyFont="1"/>
    <xf numFmtId="0" fontId="4" fillId="0" borderId="0" xfId="6" applyFont="1" applyAlignment="1">
      <alignment vertical="top"/>
    </xf>
    <xf numFmtId="0" fontId="13" fillId="0" borderId="0" xfId="6" applyFont="1" applyAlignment="1">
      <alignment wrapText="1"/>
    </xf>
    <xf numFmtId="0" fontId="4" fillId="0" borderId="0" xfId="6" applyFont="1" applyAlignment="1"/>
    <xf numFmtId="2" fontId="4" fillId="0" borderId="0" xfId="6" applyNumberFormat="1" applyFont="1" applyAlignment="1">
      <alignment horizontal="right" indent="5"/>
    </xf>
    <xf numFmtId="2" fontId="4" fillId="0" borderId="0" xfId="6" applyNumberFormat="1" applyFont="1" applyAlignment="1">
      <alignment horizontal="right" indent="4"/>
    </xf>
    <xf numFmtId="0" fontId="13" fillId="0" borderId="0" xfId="6" quotePrefix="1" applyFont="1" applyAlignment="1">
      <alignment wrapText="1"/>
    </xf>
    <xf numFmtId="2" fontId="4" fillId="0" borderId="0" xfId="6" applyNumberFormat="1" applyFont="1" applyFill="1" applyAlignment="1">
      <alignment horizontal="right"/>
    </xf>
    <xf numFmtId="0" fontId="4" fillId="0" borderId="2" xfId="6" applyFont="1" applyBorder="1"/>
    <xf numFmtId="0" fontId="4" fillId="0" borderId="0" xfId="6" applyFont="1" applyBorder="1"/>
    <xf numFmtId="0" fontId="4" fillId="0" borderId="1" xfId="6" applyFont="1" applyBorder="1" applyAlignment="1">
      <alignment wrapText="1"/>
    </xf>
    <xf numFmtId="0" fontId="4" fillId="0" borderId="3" xfId="6" applyFont="1" applyBorder="1" applyAlignment="1">
      <alignment vertical="top" wrapText="1"/>
    </xf>
    <xf numFmtId="0" fontId="4" fillId="0" borderId="3" xfId="6" applyBorder="1" applyAlignment="1">
      <alignment vertical="top" wrapText="1"/>
    </xf>
    <xf numFmtId="0" fontId="4" fillId="0" borderId="3" xfId="6" applyBorder="1" applyAlignment="1">
      <alignment horizontal="left" vertical="top" wrapText="1" indent="1"/>
    </xf>
    <xf numFmtId="0" fontId="20" fillId="0" borderId="3" xfId="8" applyFont="1" applyBorder="1" applyAlignment="1">
      <alignment vertical="top" wrapText="1"/>
    </xf>
    <xf numFmtId="0" fontId="4" fillId="0" borderId="0" xfId="6" applyFont="1" applyAlignment="1">
      <alignment vertical="top" wrapText="1"/>
    </xf>
    <xf numFmtId="3" fontId="4" fillId="0" borderId="0" xfId="6" applyNumberFormat="1" applyFont="1" applyAlignment="1">
      <alignment horizontal="right" indent="3"/>
    </xf>
    <xf numFmtId="0" fontId="21" fillId="0" borderId="0" xfId="6" applyFont="1" applyAlignment="1">
      <alignment vertical="top"/>
    </xf>
    <xf numFmtId="3" fontId="21" fillId="0" borderId="0" xfId="6" applyNumberFormat="1" applyFont="1" applyAlignment="1">
      <alignment horizontal="right" vertical="top"/>
    </xf>
    <xf numFmtId="3" fontId="21" fillId="0" borderId="0" xfId="6" applyNumberFormat="1" applyFont="1" applyAlignment="1">
      <alignment horizontal="right" vertical="top" indent="3"/>
    </xf>
    <xf numFmtId="0" fontId="21" fillId="0" borderId="0" xfId="6" applyFont="1" applyAlignment="1">
      <alignment horizontal="right" vertical="top"/>
    </xf>
    <xf numFmtId="0" fontId="22" fillId="0" borderId="0" xfId="6" applyFont="1" applyAlignment="1">
      <alignment vertical="top"/>
    </xf>
    <xf numFmtId="0" fontId="22" fillId="0" borderId="0" xfId="6" applyFont="1" applyAlignment="1">
      <alignment horizontal="right" vertical="top"/>
    </xf>
    <xf numFmtId="3" fontId="22" fillId="0" borderId="0" xfId="6" applyNumberFormat="1" applyFont="1" applyAlignment="1">
      <alignment horizontal="right" vertical="top"/>
    </xf>
    <xf numFmtId="0" fontId="8" fillId="0" borderId="0" xfId="6" applyFont="1"/>
    <xf numFmtId="4" fontId="4" fillId="0" borderId="0" xfId="6" applyNumberFormat="1" applyFont="1"/>
    <xf numFmtId="0" fontId="4" fillId="0" borderId="0" xfId="6" quotePrefix="1" applyFont="1"/>
    <xf numFmtId="167" fontId="4" fillId="0" borderId="0" xfId="6" applyNumberFormat="1" applyFont="1"/>
    <xf numFmtId="0" fontId="4" fillId="0" borderId="0" xfId="6" quotePrefix="1" applyFont="1" applyAlignment="1">
      <alignment horizontal="left"/>
    </xf>
    <xf numFmtId="4" fontId="8" fillId="0" borderId="0" xfId="6" applyNumberFormat="1" applyFont="1"/>
    <xf numFmtId="167" fontId="21" fillId="0" borderId="0" xfId="6" applyNumberFormat="1" applyFont="1" applyAlignment="1">
      <alignment horizontal="right" wrapText="1"/>
    </xf>
    <xf numFmtId="3" fontId="14" fillId="0" borderId="0" xfId="6" applyNumberFormat="1" applyFont="1" applyFill="1" applyBorder="1" applyAlignment="1">
      <alignment horizontal="right"/>
    </xf>
    <xf numFmtId="3" fontId="4" fillId="0" borderId="0" xfId="6" applyNumberFormat="1" applyFont="1" applyAlignment="1">
      <alignment horizontal="right"/>
    </xf>
    <xf numFmtId="0" fontId="4" fillId="0" borderId="0" xfId="6" applyFont="1" applyAlignment="1">
      <alignment horizontal="left"/>
    </xf>
    <xf numFmtId="167" fontId="4" fillId="0" borderId="0" xfId="6" applyNumberFormat="1" applyFont="1" applyAlignment="1">
      <alignment horizontal="right" wrapText="1"/>
    </xf>
    <xf numFmtId="0" fontId="20" fillId="0" borderId="0" xfId="8" applyFont="1"/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7" fillId="0" borderId="0" xfId="5" quotePrefix="1" applyFont="1" applyAlignment="1">
      <alignment horizontal="left" vertical="top"/>
    </xf>
    <xf numFmtId="0" fontId="7" fillId="0" borderId="0" xfId="6" applyFont="1" applyAlignment="1">
      <alignment vertical="top"/>
    </xf>
    <xf numFmtId="2" fontId="4" fillId="0" borderId="0" xfId="6" applyNumberFormat="1" applyFont="1" applyBorder="1" applyAlignment="1">
      <alignment horizontal="right" wrapText="1" indent="3"/>
    </xf>
    <xf numFmtId="2" fontId="4" fillId="0" borderId="0" xfId="6" applyNumberFormat="1" applyFont="1" applyBorder="1" applyAlignment="1">
      <alignment horizontal="right" wrapText="1" indent="5"/>
    </xf>
    <xf numFmtId="0" fontId="2" fillId="0" borderId="0" xfId="0" quotePrefix="1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165" fontId="4" fillId="0" borderId="0" xfId="0" quotePrefix="1" applyNumberFormat="1" applyFont="1" applyFill="1" applyAlignment="1">
      <alignment horizontal="right" indent="1"/>
    </xf>
    <xf numFmtId="0" fontId="23" fillId="0" borderId="0" xfId="6" applyFont="1"/>
    <xf numFmtId="0" fontId="12" fillId="0" borderId="0" xfId="6" applyFont="1" applyAlignment="1">
      <alignment horizontal="right"/>
    </xf>
    <xf numFmtId="0" fontId="8" fillId="0" borderId="1" xfId="6" applyFont="1" applyBorder="1"/>
    <xf numFmtId="0" fontId="7" fillId="0" borderId="0" xfId="5" applyFont="1" applyAlignment="1">
      <alignment horizontal="left" vertical="top"/>
    </xf>
    <xf numFmtId="0" fontId="12" fillId="0" borderId="0" xfId="0" applyFont="1" applyAlignment="1">
      <alignment horizontal="center" wrapText="1"/>
    </xf>
    <xf numFmtId="164" fontId="4" fillId="0" borderId="0" xfId="0" applyNumberFormat="1" applyFont="1" applyFill="1" applyAlignment="1">
      <alignment horizontal="right" indent="4"/>
    </xf>
    <xf numFmtId="164" fontId="13" fillId="0" borderId="0" xfId="0" applyNumberFormat="1" applyFont="1" applyFill="1" applyAlignment="1">
      <alignment horizontal="right" indent="4"/>
    </xf>
    <xf numFmtId="0" fontId="4" fillId="0" borderId="0" xfId="1" applyFont="1" applyAlignment="1">
      <alignment horizontal="right" indent="4"/>
    </xf>
    <xf numFmtId="0" fontId="12" fillId="0" borderId="0" xfId="6" applyFont="1" applyAlignment="1"/>
    <xf numFmtId="168" fontId="4" fillId="0" borderId="0" xfId="6" applyNumberFormat="1" applyFont="1" applyAlignment="1">
      <alignment horizontal="right" indent="3"/>
    </xf>
    <xf numFmtId="168" fontId="21" fillId="0" borderId="0" xfId="6" applyNumberFormat="1" applyFont="1" applyAlignment="1">
      <alignment horizontal="right" vertical="top" indent="3"/>
    </xf>
    <xf numFmtId="0" fontId="4" fillId="0" borderId="3" xfId="2" applyFont="1" applyFill="1" applyBorder="1" applyAlignment="1" applyProtection="1">
      <alignment horizontal="left" vertical="top" wrapText="1" indent="1"/>
      <protection locked="0"/>
    </xf>
    <xf numFmtId="0" fontId="24" fillId="0" borderId="0" xfId="6" applyFont="1" applyAlignment="1"/>
    <xf numFmtId="166" fontId="0" fillId="0" borderId="0" xfId="0" applyNumberFormat="1"/>
    <xf numFmtId="0" fontId="15" fillId="0" borderId="0" xfId="2" applyFont="1" applyBorder="1" applyAlignment="1" applyProtection="1">
      <alignment vertical="top"/>
    </xf>
    <xf numFmtId="0" fontId="4" fillId="0" borderId="3" xfId="6" applyFont="1" applyBorder="1" applyAlignment="1">
      <alignment vertical="top"/>
    </xf>
    <xf numFmtId="0" fontId="3" fillId="0" borderId="0" xfId="1" applyFont="1" applyAlignment="1" applyProtection="1">
      <alignment horizontal="left" vertical="top" wrapText="1"/>
      <protection locked="0"/>
    </xf>
    <xf numFmtId="0" fontId="7" fillId="0" borderId="0" xfId="0" quotePrefix="1" applyFont="1" applyAlignment="1" applyProtection="1">
      <alignment vertical="top" wrapText="1"/>
      <protection locked="0"/>
    </xf>
    <xf numFmtId="0" fontId="4" fillId="0" borderId="0" xfId="6" applyFont="1" applyFill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4" fillId="0" borderId="0" xfId="6" applyFont="1" applyAlignment="1">
      <alignment horizontal="left" vertical="top" wrapText="1"/>
    </xf>
    <xf numFmtId="0" fontId="0" fillId="0" borderId="1" xfId="0" applyBorder="1"/>
    <xf numFmtId="0" fontId="12" fillId="0" borderId="0" xfId="0" applyFont="1"/>
    <xf numFmtId="3" fontId="12" fillId="0" borderId="0" xfId="0" applyNumberFormat="1" applyFont="1"/>
    <xf numFmtId="0" fontId="12" fillId="0" borderId="0" xfId="1" applyFont="1"/>
    <xf numFmtId="0" fontId="24" fillId="0" borderId="0" xfId="0" applyFont="1"/>
    <xf numFmtId="1" fontId="12" fillId="0" borderId="0" xfId="0" applyNumberFormat="1" applyFont="1"/>
    <xf numFmtId="0" fontId="4" fillId="0" borderId="3" xfId="0" applyFont="1" applyBorder="1"/>
    <xf numFmtId="0" fontId="0" fillId="0" borderId="1" xfId="0" applyBorder="1" applyAlignment="1">
      <alignment vertical="top"/>
    </xf>
    <xf numFmtId="2" fontId="4" fillId="0" borderId="1" xfId="6" applyNumberFormat="1" applyFont="1" applyBorder="1" applyAlignment="1">
      <alignment vertical="top" wrapText="1"/>
    </xf>
    <xf numFmtId="2" fontId="4" fillId="0" borderId="1" xfId="6" applyNumberFormat="1" applyFont="1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2" fillId="0" borderId="0" xfId="0" quotePrefix="1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4" fillId="0" borderId="1" xfId="6" applyFont="1" applyFill="1" applyBorder="1" applyAlignment="1" applyProtection="1">
      <protection locked="0"/>
    </xf>
    <xf numFmtId="0" fontId="7" fillId="0" borderId="0" xfId="5" applyFont="1" applyAlignment="1">
      <alignment horizontal="left" vertical="top" wrapText="1"/>
    </xf>
    <xf numFmtId="0" fontId="4" fillId="0" borderId="2" xfId="6" applyFont="1" applyBorder="1" applyAlignment="1">
      <alignment vertical="top"/>
    </xf>
    <xf numFmtId="0" fontId="4" fillId="0" borderId="3" xfId="6" applyFont="1" applyBorder="1" applyAlignment="1">
      <alignment vertical="top"/>
    </xf>
    <xf numFmtId="3" fontId="4" fillId="0" borderId="1" xfId="6" applyNumberFormat="1" applyFont="1" applyBorder="1"/>
    <xf numFmtId="0" fontId="7" fillId="0" borderId="0" xfId="6" applyFont="1" applyAlignment="1">
      <alignment vertical="top" wrapText="1"/>
    </xf>
    <xf numFmtId="0" fontId="3" fillId="0" borderId="0" xfId="1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0" xfId="0" quotePrefix="1" applyFont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right"/>
    </xf>
  </cellXfs>
  <cellStyles count="9">
    <cellStyle name="Alaviite" xfId="1" xr:uid="{00000000-0005-0000-0000-000000000000}"/>
    <cellStyle name="Hyperlinkki" xfId="2" builtinId="8"/>
    <cellStyle name="Hyperlinkki 2" xfId="8" xr:uid="{00000000-0005-0000-0000-000002000000}"/>
    <cellStyle name="Lisätiedot" xfId="3" xr:uid="{00000000-0005-0000-0000-000003000000}"/>
    <cellStyle name="Normaali" xfId="0" builtinId="0"/>
    <cellStyle name="Normaali 2" xfId="6" xr:uid="{00000000-0005-0000-0000-000005000000}"/>
    <cellStyle name="Normaali 7" xfId="7" xr:uid="{00000000-0005-0000-0000-000006000000}"/>
    <cellStyle name="Otsikko" xfId="4" builtinId="15" customBuiltin="1"/>
    <cellStyle name="Otsikko_taulu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4E0F"/>
      <rgbColor rgb="00D4E0F1"/>
      <rgbColor rgb="000000FF"/>
      <rgbColor rgb="00D3E8E0"/>
      <rgbColor rgb="00EFD8C4"/>
      <rgbColor rgb="00FEEBD3"/>
      <rgbColor rgb="00800000"/>
      <rgbColor rgb="00CEE5EB"/>
      <rgbColor rgb="00000080"/>
      <rgbColor rgb="007ABDCF"/>
      <rgbColor rgb="0083B81A"/>
      <rgbColor rgb="00008000"/>
      <rgbColor rgb="00E5E1C5"/>
      <rgbColor rgb="00808080"/>
      <rgbColor rgb="00AA4E0F"/>
      <rgbColor rgb="00DC002E"/>
      <rgbColor rgb="00008B6C"/>
      <rgbColor rgb="000071B9"/>
      <rgbColor rgb="00F39800"/>
      <rgbColor rgb="00750D68"/>
      <rgbColor rgb="0083B81A"/>
      <rgbColor rgb="006B6500"/>
      <rgbColor rgb="00D6A074"/>
      <rgbColor rgb="00EE9887"/>
      <rgbColor rgb="0087C3B2"/>
      <rgbColor rgb="008AB2DB"/>
      <rgbColor rgb="00FBCD8C"/>
      <rgbColor rgb="00B084AC"/>
      <rgbColor rgb="00C7DC98"/>
      <rgbColor rgb="00B9B274"/>
      <rgbColor rgb="00DDCDDE"/>
      <rgbColor rgb="00969696"/>
      <rgbColor rgb="00777777"/>
      <rgbColor rgb="004D4D4D"/>
      <rgbColor rgb="00C0C0C0"/>
      <rgbColor rgb="00111111"/>
      <rgbColor rgb="00EAEAEA"/>
      <rgbColor rgb="00292929"/>
      <rgbColor rgb="00750D68"/>
      <rgbColor rgb="00F39800"/>
      <rgbColor rgb="00008B6C"/>
      <rgbColor rgb="00F9D8CE"/>
      <rgbColor rgb="00DC002E"/>
      <rgbColor rgb="000082A4"/>
      <rgbColor rgb="00666699"/>
      <rgbColor rgb="006B6500"/>
      <rgbColor rgb="00003366"/>
      <rgbColor rgb="000071B9"/>
      <rgbColor rgb="00003300"/>
      <rgbColor rgb="00333300"/>
      <rgbColor rgb="00993300"/>
      <rgbColor rgb="00EAF2D9"/>
      <rgbColor rgb="00333399"/>
      <rgbColor rgb="00333333"/>
    </indexedColors>
    <mruColors>
      <color rgb="FF662584"/>
      <color rgb="FFEEECE1"/>
      <color rgb="FF000080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chartsheet" Target="chartsheets/sheet1.xml"/><Relationship Id="rId21" Type="http://schemas.openxmlformats.org/officeDocument/2006/relationships/theme" Target="theme/theme1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24" Type="http://schemas.openxmlformats.org/officeDocument/2006/relationships/calcChain" Target="calcChain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64182738027307E-2"/>
          <c:y val="0.21817313912248221"/>
          <c:w val="0.75339617330442388"/>
          <c:h val="0.659997769400637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1'!$B$4</c:f>
              <c:strCache>
                <c:ptCount val="1"/>
                <c:pt idx="0">
                  <c:v>Basic benefits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1'!$A$10:$A$42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'Data 1'!$B$10:$B$42</c:f>
              <c:numCache>
                <c:formatCode>#,##0</c:formatCode>
                <c:ptCount val="33"/>
                <c:pt idx="0">
                  <c:v>50827</c:v>
                </c:pt>
                <c:pt idx="1">
                  <c:v>133542</c:v>
                </c:pt>
                <c:pt idx="2">
                  <c:v>195511</c:v>
                </c:pt>
                <c:pt idx="3">
                  <c:v>224469</c:v>
                </c:pt>
                <c:pt idx="4">
                  <c:v>234214</c:v>
                </c:pt>
                <c:pt idx="5">
                  <c:v>232311</c:v>
                </c:pt>
                <c:pt idx="6">
                  <c:v>209307</c:v>
                </c:pt>
                <c:pt idx="7">
                  <c:v>207058</c:v>
                </c:pt>
                <c:pt idx="8">
                  <c:v>211947</c:v>
                </c:pt>
                <c:pt idx="9">
                  <c:v>206308</c:v>
                </c:pt>
                <c:pt idx="10">
                  <c:v>190742</c:v>
                </c:pt>
                <c:pt idx="11">
                  <c:v>191231</c:v>
                </c:pt>
                <c:pt idx="12">
                  <c:v>192480</c:v>
                </c:pt>
                <c:pt idx="13">
                  <c:v>190472</c:v>
                </c:pt>
                <c:pt idx="14">
                  <c:v>187378</c:v>
                </c:pt>
                <c:pt idx="15">
                  <c:v>175071</c:v>
                </c:pt>
                <c:pt idx="16">
                  <c:v>141953</c:v>
                </c:pt>
                <c:pt idx="17">
                  <c:v>124880</c:v>
                </c:pt>
                <c:pt idx="18">
                  <c:v>124515</c:v>
                </c:pt>
                <c:pt idx="19">
                  <c:v>150357</c:v>
                </c:pt>
                <c:pt idx="20">
                  <c:v>151407</c:v>
                </c:pt>
                <c:pt idx="21">
                  <c:v>156059</c:v>
                </c:pt>
                <c:pt idx="22">
                  <c:v>171121</c:v>
                </c:pt>
                <c:pt idx="23">
                  <c:v>199622</c:v>
                </c:pt>
                <c:pt idx="24">
                  <c:v>223912</c:v>
                </c:pt>
                <c:pt idx="25">
                  <c:v>238508</c:v>
                </c:pt>
                <c:pt idx="26">
                  <c:v>242783</c:v>
                </c:pt>
                <c:pt idx="27">
                  <c:v>228052</c:v>
                </c:pt>
                <c:pt idx="28">
                  <c:v>217068</c:v>
                </c:pt>
                <c:pt idx="29">
                  <c:v>208570</c:v>
                </c:pt>
                <c:pt idx="30">
                  <c:v>247385</c:v>
                </c:pt>
                <c:pt idx="31">
                  <c:v>199581</c:v>
                </c:pt>
                <c:pt idx="32">
                  <c:v>191287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6-4FE0-A280-47A6A4531438}"/>
            </c:ext>
          </c:extLst>
        </c:ser>
        <c:ser>
          <c:idx val="2"/>
          <c:order val="1"/>
          <c:tx>
            <c:strRef>
              <c:f>'Data 1'!$C$4</c:f>
              <c:strCache>
                <c:ptCount val="1"/>
                <c:pt idx="0">
                  <c:v>Earnings-related benefits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1'!$A$10:$A$42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'Data 1'!$C$10:$C$42</c:f>
              <c:numCache>
                <c:formatCode>#,##0</c:formatCode>
                <c:ptCount val="33"/>
                <c:pt idx="0">
                  <c:v>78018</c:v>
                </c:pt>
                <c:pt idx="1">
                  <c:v>218763</c:v>
                </c:pt>
                <c:pt idx="2">
                  <c:v>316712</c:v>
                </c:pt>
                <c:pt idx="3">
                  <c:v>343051</c:v>
                </c:pt>
                <c:pt idx="4">
                  <c:v>293049</c:v>
                </c:pt>
                <c:pt idx="5">
                  <c:v>276159</c:v>
                </c:pt>
                <c:pt idx="6">
                  <c:v>283996</c:v>
                </c:pt>
                <c:pt idx="7">
                  <c:v>225969</c:v>
                </c:pt>
                <c:pt idx="8">
                  <c:v>195037</c:v>
                </c:pt>
                <c:pt idx="9">
                  <c:v>176053</c:v>
                </c:pt>
                <c:pt idx="10">
                  <c:v>153262</c:v>
                </c:pt>
                <c:pt idx="11">
                  <c:v>145739</c:v>
                </c:pt>
                <c:pt idx="12">
                  <c:v>148251</c:v>
                </c:pt>
                <c:pt idx="13">
                  <c:v>157281</c:v>
                </c:pt>
                <c:pt idx="14">
                  <c:v>155879</c:v>
                </c:pt>
                <c:pt idx="15">
                  <c:v>147313</c:v>
                </c:pt>
                <c:pt idx="16">
                  <c:v>133057</c:v>
                </c:pt>
                <c:pt idx="17">
                  <c:v>119681</c:v>
                </c:pt>
                <c:pt idx="18">
                  <c:v>130338</c:v>
                </c:pt>
                <c:pt idx="19">
                  <c:v>180424</c:v>
                </c:pt>
                <c:pt idx="20">
                  <c:v>151589</c:v>
                </c:pt>
                <c:pt idx="21">
                  <c:v>137115</c:v>
                </c:pt>
                <c:pt idx="22">
                  <c:v>149873</c:v>
                </c:pt>
                <c:pt idx="23">
                  <c:v>165399</c:v>
                </c:pt>
                <c:pt idx="24">
                  <c:v>189294</c:v>
                </c:pt>
                <c:pt idx="25">
                  <c:v>189880</c:v>
                </c:pt>
                <c:pt idx="26">
                  <c:v>171068</c:v>
                </c:pt>
                <c:pt idx="27">
                  <c:v>141006</c:v>
                </c:pt>
                <c:pt idx="28">
                  <c:v>118615</c:v>
                </c:pt>
                <c:pt idx="29">
                  <c:v>121367</c:v>
                </c:pt>
                <c:pt idx="30">
                  <c:v>193265</c:v>
                </c:pt>
                <c:pt idx="31">
                  <c:v>128593</c:v>
                </c:pt>
                <c:pt idx="32">
                  <c:v>109309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6-4FE0-A280-47A6A453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134912"/>
        <c:axId val="146136448"/>
      </c:barChart>
      <c:catAx>
        <c:axId val="1461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61364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46136448"/>
        <c:scaling>
          <c:orientation val="minMax"/>
          <c:max val="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6134912"/>
        <c:crosses val="autoZero"/>
        <c:crossBetween val="between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7899450189617"/>
          <c:y val="0.25350086558329143"/>
          <c:w val="0.70015362199647679"/>
          <c:h val="0.63370763760912863"/>
        </c:manualLayout>
      </c:layout>
      <c:lineChart>
        <c:grouping val="standard"/>
        <c:varyColors val="0"/>
        <c:ser>
          <c:idx val="0"/>
          <c:order val="0"/>
          <c:tx>
            <c:strRef>
              <c:f>'Data 7'!$B$4</c:f>
              <c:strCache>
                <c:ptCount val="1"/>
                <c:pt idx="0">
                  <c:v>Recipients of basic unemployment allowance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'Data 7'!$E$185:$E$460</c:f>
              <c:numCache>
                <c:formatCode>#,##0</c:formatCode>
                <c:ptCount val="276"/>
                <c:pt idx="0" formatCode="0">
                  <c:v>2000</c:v>
                </c:pt>
                <c:pt idx="12" formatCode="General">
                  <c:v>2001</c:v>
                </c:pt>
                <c:pt idx="24" formatCode="General">
                  <c:v>2002</c:v>
                </c:pt>
                <c:pt idx="36" formatCode="General">
                  <c:v>2003</c:v>
                </c:pt>
                <c:pt idx="48" formatCode="General">
                  <c:v>2004</c:v>
                </c:pt>
                <c:pt idx="60" formatCode="General">
                  <c:v>2005</c:v>
                </c:pt>
                <c:pt idx="72" formatCode="General">
                  <c:v>2006</c:v>
                </c:pt>
                <c:pt idx="84" formatCode="General">
                  <c:v>2007</c:v>
                </c:pt>
                <c:pt idx="96" formatCode="General">
                  <c:v>2008</c:v>
                </c:pt>
                <c:pt idx="108" formatCode="General">
                  <c:v>2009</c:v>
                </c:pt>
                <c:pt idx="120" formatCode="General">
                  <c:v>2010</c:v>
                </c:pt>
                <c:pt idx="132" formatCode="General">
                  <c:v>2011</c:v>
                </c:pt>
                <c:pt idx="144" formatCode="General">
                  <c:v>2012</c:v>
                </c:pt>
                <c:pt idx="156" formatCode="General">
                  <c:v>2013</c:v>
                </c:pt>
                <c:pt idx="168" formatCode="General">
                  <c:v>2014</c:v>
                </c:pt>
                <c:pt idx="180" formatCode="General">
                  <c:v>2015</c:v>
                </c:pt>
                <c:pt idx="192" formatCode="General">
                  <c:v>2016</c:v>
                </c:pt>
                <c:pt idx="204" formatCode="General">
                  <c:v>2017</c:v>
                </c:pt>
                <c:pt idx="216" formatCode="General">
                  <c:v>2018</c:v>
                </c:pt>
                <c:pt idx="228" formatCode="General">
                  <c:v>2019</c:v>
                </c:pt>
                <c:pt idx="240" formatCode="General">
                  <c:v>2020</c:v>
                </c:pt>
                <c:pt idx="264" formatCode="General">
                  <c:v>2022</c:v>
                </c:pt>
              </c:numCache>
            </c:numRef>
          </c:cat>
          <c:val>
            <c:numRef>
              <c:f>'Data 7'!$B$185:$B$460</c:f>
              <c:numCache>
                <c:formatCode>#,##0</c:formatCode>
                <c:ptCount val="276"/>
                <c:pt idx="0">
                  <c:v>18312</c:v>
                </c:pt>
                <c:pt idx="1">
                  <c:v>17941</c:v>
                </c:pt>
                <c:pt idx="2">
                  <c:v>17093</c:v>
                </c:pt>
                <c:pt idx="3">
                  <c:v>16264</c:v>
                </c:pt>
                <c:pt idx="4">
                  <c:v>14740</c:v>
                </c:pt>
                <c:pt idx="5">
                  <c:v>15556</c:v>
                </c:pt>
                <c:pt idx="6">
                  <c:v>16170</c:v>
                </c:pt>
                <c:pt idx="7">
                  <c:v>14477</c:v>
                </c:pt>
                <c:pt idx="8">
                  <c:v>14184</c:v>
                </c:pt>
                <c:pt idx="9">
                  <c:v>14552</c:v>
                </c:pt>
                <c:pt idx="10">
                  <c:v>14921</c:v>
                </c:pt>
                <c:pt idx="11">
                  <c:v>16534</c:v>
                </c:pt>
                <c:pt idx="12">
                  <c:v>17356</c:v>
                </c:pt>
                <c:pt idx="13">
                  <c:v>17104</c:v>
                </c:pt>
                <c:pt idx="14">
                  <c:v>16243</c:v>
                </c:pt>
                <c:pt idx="15">
                  <c:v>15386</c:v>
                </c:pt>
                <c:pt idx="16">
                  <c:v>14183</c:v>
                </c:pt>
                <c:pt idx="17">
                  <c:v>15114</c:v>
                </c:pt>
                <c:pt idx="18">
                  <c:v>15972</c:v>
                </c:pt>
                <c:pt idx="19">
                  <c:v>14451</c:v>
                </c:pt>
                <c:pt idx="20">
                  <c:v>14567</c:v>
                </c:pt>
                <c:pt idx="21">
                  <c:v>15480</c:v>
                </c:pt>
                <c:pt idx="22">
                  <c:v>16273</c:v>
                </c:pt>
                <c:pt idx="23">
                  <c:v>17927</c:v>
                </c:pt>
                <c:pt idx="24">
                  <c:v>19125</c:v>
                </c:pt>
                <c:pt idx="25">
                  <c:v>18951</c:v>
                </c:pt>
                <c:pt idx="26">
                  <c:v>18108</c:v>
                </c:pt>
                <c:pt idx="27">
                  <c:v>16809</c:v>
                </c:pt>
                <c:pt idx="28">
                  <c:v>15593</c:v>
                </c:pt>
                <c:pt idx="29">
                  <c:v>16631</c:v>
                </c:pt>
                <c:pt idx="30">
                  <c:v>17708</c:v>
                </c:pt>
                <c:pt idx="31">
                  <c:v>15831</c:v>
                </c:pt>
                <c:pt idx="32">
                  <c:v>15529</c:v>
                </c:pt>
                <c:pt idx="33">
                  <c:v>16281</c:v>
                </c:pt>
                <c:pt idx="34">
                  <c:v>16991</c:v>
                </c:pt>
                <c:pt idx="35">
                  <c:v>19055</c:v>
                </c:pt>
                <c:pt idx="36">
                  <c:v>20362</c:v>
                </c:pt>
                <c:pt idx="37">
                  <c:v>20147</c:v>
                </c:pt>
                <c:pt idx="38">
                  <c:v>19204</c:v>
                </c:pt>
                <c:pt idx="39">
                  <c:v>18366</c:v>
                </c:pt>
                <c:pt idx="40">
                  <c:v>17124</c:v>
                </c:pt>
                <c:pt idx="41">
                  <c:v>18483</c:v>
                </c:pt>
                <c:pt idx="42">
                  <c:v>19746</c:v>
                </c:pt>
                <c:pt idx="43">
                  <c:v>17748</c:v>
                </c:pt>
                <c:pt idx="44">
                  <c:v>17716</c:v>
                </c:pt>
                <c:pt idx="45">
                  <c:v>18683</c:v>
                </c:pt>
                <c:pt idx="46">
                  <c:v>19406</c:v>
                </c:pt>
                <c:pt idx="47">
                  <c:v>21972</c:v>
                </c:pt>
                <c:pt idx="48">
                  <c:v>22784</c:v>
                </c:pt>
                <c:pt idx="49">
                  <c:v>22626</c:v>
                </c:pt>
                <c:pt idx="50">
                  <c:v>21305</c:v>
                </c:pt>
                <c:pt idx="51">
                  <c:v>20092</c:v>
                </c:pt>
                <c:pt idx="52">
                  <c:v>18685</c:v>
                </c:pt>
                <c:pt idx="53">
                  <c:v>20454</c:v>
                </c:pt>
                <c:pt idx="54">
                  <c:v>21482</c:v>
                </c:pt>
                <c:pt idx="55">
                  <c:v>18616</c:v>
                </c:pt>
                <c:pt idx="56">
                  <c:v>18874</c:v>
                </c:pt>
                <c:pt idx="57">
                  <c:v>19534</c:v>
                </c:pt>
                <c:pt idx="58">
                  <c:v>20089</c:v>
                </c:pt>
                <c:pt idx="59">
                  <c:v>22269</c:v>
                </c:pt>
                <c:pt idx="60">
                  <c:v>22543</c:v>
                </c:pt>
                <c:pt idx="61">
                  <c:v>21965</c:v>
                </c:pt>
                <c:pt idx="62">
                  <c:v>20876</c:v>
                </c:pt>
                <c:pt idx="63">
                  <c:v>19427</c:v>
                </c:pt>
                <c:pt idx="64">
                  <c:v>18173</c:v>
                </c:pt>
                <c:pt idx="65">
                  <c:v>19855</c:v>
                </c:pt>
                <c:pt idx="66">
                  <c:v>20795</c:v>
                </c:pt>
                <c:pt idx="67">
                  <c:v>18063</c:v>
                </c:pt>
                <c:pt idx="68">
                  <c:v>18134</c:v>
                </c:pt>
                <c:pt idx="69">
                  <c:v>18374</c:v>
                </c:pt>
                <c:pt idx="70">
                  <c:v>18942</c:v>
                </c:pt>
                <c:pt idx="71">
                  <c:v>20743</c:v>
                </c:pt>
                <c:pt idx="72">
                  <c:v>21276</c:v>
                </c:pt>
                <c:pt idx="73">
                  <c:v>20595</c:v>
                </c:pt>
                <c:pt idx="74">
                  <c:v>19430</c:v>
                </c:pt>
                <c:pt idx="75">
                  <c:v>18308</c:v>
                </c:pt>
                <c:pt idx="76">
                  <c:v>16640</c:v>
                </c:pt>
                <c:pt idx="77">
                  <c:v>18004</c:v>
                </c:pt>
                <c:pt idx="78">
                  <c:v>18745</c:v>
                </c:pt>
                <c:pt idx="79">
                  <c:v>16532</c:v>
                </c:pt>
                <c:pt idx="80">
                  <c:v>16230</c:v>
                </c:pt>
                <c:pt idx="81">
                  <c:v>16252</c:v>
                </c:pt>
                <c:pt idx="82">
                  <c:v>16437</c:v>
                </c:pt>
                <c:pt idx="83">
                  <c:v>17921</c:v>
                </c:pt>
                <c:pt idx="84">
                  <c:v>18172</c:v>
                </c:pt>
                <c:pt idx="85">
                  <c:v>17670</c:v>
                </c:pt>
                <c:pt idx="86">
                  <c:v>16449</c:v>
                </c:pt>
                <c:pt idx="87">
                  <c:v>15234</c:v>
                </c:pt>
                <c:pt idx="88">
                  <c:v>14127</c:v>
                </c:pt>
                <c:pt idx="89">
                  <c:v>15480</c:v>
                </c:pt>
                <c:pt idx="90">
                  <c:v>16390</c:v>
                </c:pt>
                <c:pt idx="91">
                  <c:v>14271</c:v>
                </c:pt>
                <c:pt idx="92">
                  <c:v>13913</c:v>
                </c:pt>
                <c:pt idx="93">
                  <c:v>14228</c:v>
                </c:pt>
                <c:pt idx="94">
                  <c:v>14596</c:v>
                </c:pt>
                <c:pt idx="95">
                  <c:v>16151</c:v>
                </c:pt>
                <c:pt idx="96">
                  <c:v>16708</c:v>
                </c:pt>
                <c:pt idx="97">
                  <c:v>16222</c:v>
                </c:pt>
                <c:pt idx="98">
                  <c:v>15350</c:v>
                </c:pt>
                <c:pt idx="99">
                  <c:v>14500</c:v>
                </c:pt>
                <c:pt idx="100">
                  <c:v>13439</c:v>
                </c:pt>
                <c:pt idx="101">
                  <c:v>15261</c:v>
                </c:pt>
                <c:pt idx="102">
                  <c:v>16576</c:v>
                </c:pt>
                <c:pt idx="103">
                  <c:v>14564</c:v>
                </c:pt>
                <c:pt idx="104">
                  <c:v>14324</c:v>
                </c:pt>
                <c:pt idx="105">
                  <c:v>15300</c:v>
                </c:pt>
                <c:pt idx="106">
                  <c:v>16670</c:v>
                </c:pt>
                <c:pt idx="107">
                  <c:v>20526</c:v>
                </c:pt>
                <c:pt idx="108">
                  <c:v>22956</c:v>
                </c:pt>
                <c:pt idx="109">
                  <c:v>24372</c:v>
                </c:pt>
                <c:pt idx="110">
                  <c:v>24634</c:v>
                </c:pt>
                <c:pt idx="111">
                  <c:v>24725</c:v>
                </c:pt>
                <c:pt idx="112">
                  <c:v>23658</c:v>
                </c:pt>
                <c:pt idx="113">
                  <c:v>25874</c:v>
                </c:pt>
                <c:pt idx="114">
                  <c:v>27550</c:v>
                </c:pt>
                <c:pt idx="115">
                  <c:v>24761</c:v>
                </c:pt>
                <c:pt idx="116">
                  <c:v>25430</c:v>
                </c:pt>
                <c:pt idx="117">
                  <c:v>26444</c:v>
                </c:pt>
                <c:pt idx="118">
                  <c:v>26847</c:v>
                </c:pt>
                <c:pt idx="119">
                  <c:v>29820</c:v>
                </c:pt>
                <c:pt idx="120">
                  <c:v>31503</c:v>
                </c:pt>
                <c:pt idx="121">
                  <c:v>31718</c:v>
                </c:pt>
                <c:pt idx="122">
                  <c:v>30864</c:v>
                </c:pt>
                <c:pt idx="123">
                  <c:v>29393</c:v>
                </c:pt>
                <c:pt idx="124">
                  <c:v>27107</c:v>
                </c:pt>
                <c:pt idx="125">
                  <c:v>27852</c:v>
                </c:pt>
                <c:pt idx="126">
                  <c:v>28483</c:v>
                </c:pt>
                <c:pt idx="127">
                  <c:v>25968</c:v>
                </c:pt>
                <c:pt idx="128">
                  <c:v>26450</c:v>
                </c:pt>
                <c:pt idx="129">
                  <c:v>27098</c:v>
                </c:pt>
                <c:pt idx="130">
                  <c:v>27327</c:v>
                </c:pt>
                <c:pt idx="131">
                  <c:v>28755</c:v>
                </c:pt>
                <c:pt idx="132">
                  <c:v>29055</c:v>
                </c:pt>
                <c:pt idx="133">
                  <c:v>28633</c:v>
                </c:pt>
                <c:pt idx="134">
                  <c:v>27276</c:v>
                </c:pt>
                <c:pt idx="135">
                  <c:v>25565</c:v>
                </c:pt>
                <c:pt idx="136">
                  <c:v>23015</c:v>
                </c:pt>
                <c:pt idx="137">
                  <c:v>23800</c:v>
                </c:pt>
                <c:pt idx="138">
                  <c:v>24477</c:v>
                </c:pt>
                <c:pt idx="139">
                  <c:v>22177</c:v>
                </c:pt>
                <c:pt idx="140">
                  <c:v>22662</c:v>
                </c:pt>
                <c:pt idx="141">
                  <c:v>22992</c:v>
                </c:pt>
                <c:pt idx="142">
                  <c:v>23975</c:v>
                </c:pt>
                <c:pt idx="143">
                  <c:v>24029</c:v>
                </c:pt>
                <c:pt idx="144">
                  <c:v>26980</c:v>
                </c:pt>
                <c:pt idx="145">
                  <c:v>27050</c:v>
                </c:pt>
                <c:pt idx="146">
                  <c:v>26342</c:v>
                </c:pt>
                <c:pt idx="147">
                  <c:v>25179</c:v>
                </c:pt>
                <c:pt idx="148">
                  <c:v>23265</c:v>
                </c:pt>
                <c:pt idx="149">
                  <c:v>24265</c:v>
                </c:pt>
                <c:pt idx="150">
                  <c:v>25212</c:v>
                </c:pt>
                <c:pt idx="151">
                  <c:v>23664</c:v>
                </c:pt>
                <c:pt idx="152">
                  <c:v>24611</c:v>
                </c:pt>
                <c:pt idx="153">
                  <c:v>26142</c:v>
                </c:pt>
                <c:pt idx="154">
                  <c:v>27193</c:v>
                </c:pt>
                <c:pt idx="155">
                  <c:v>28673</c:v>
                </c:pt>
                <c:pt idx="156">
                  <c:v>30704</c:v>
                </c:pt>
                <c:pt idx="157">
                  <c:v>30981</c:v>
                </c:pt>
                <c:pt idx="158">
                  <c:v>30347</c:v>
                </c:pt>
                <c:pt idx="159">
                  <c:v>28861</c:v>
                </c:pt>
                <c:pt idx="160">
                  <c:v>26636</c:v>
                </c:pt>
                <c:pt idx="161">
                  <c:v>27848</c:v>
                </c:pt>
                <c:pt idx="162">
                  <c:v>28624</c:v>
                </c:pt>
                <c:pt idx="163">
                  <c:v>26773</c:v>
                </c:pt>
                <c:pt idx="164">
                  <c:v>27403</c:v>
                </c:pt>
                <c:pt idx="165">
                  <c:v>28591</c:v>
                </c:pt>
                <c:pt idx="166">
                  <c:v>29455</c:v>
                </c:pt>
                <c:pt idx="167">
                  <c:v>31324</c:v>
                </c:pt>
                <c:pt idx="168">
                  <c:v>33988</c:v>
                </c:pt>
                <c:pt idx="169">
                  <c:v>34620</c:v>
                </c:pt>
                <c:pt idx="170">
                  <c:v>33914</c:v>
                </c:pt>
                <c:pt idx="171">
                  <c:v>32916</c:v>
                </c:pt>
                <c:pt idx="172">
                  <c:v>31411</c:v>
                </c:pt>
                <c:pt idx="173">
                  <c:v>33262</c:v>
                </c:pt>
                <c:pt idx="174">
                  <c:v>34232</c:v>
                </c:pt>
                <c:pt idx="175">
                  <c:v>32578</c:v>
                </c:pt>
                <c:pt idx="176">
                  <c:v>33956</c:v>
                </c:pt>
                <c:pt idx="177">
                  <c:v>35605</c:v>
                </c:pt>
                <c:pt idx="178">
                  <c:v>37091</c:v>
                </c:pt>
                <c:pt idx="179">
                  <c:v>39761</c:v>
                </c:pt>
                <c:pt idx="180">
                  <c:v>40636</c:v>
                </c:pt>
                <c:pt idx="181">
                  <c:v>40724</c:v>
                </c:pt>
                <c:pt idx="182">
                  <c:v>39693</c:v>
                </c:pt>
                <c:pt idx="183">
                  <c:v>38517</c:v>
                </c:pt>
                <c:pt idx="184">
                  <c:v>36508</c:v>
                </c:pt>
                <c:pt idx="185">
                  <c:v>38081</c:v>
                </c:pt>
                <c:pt idx="186">
                  <c:v>38661</c:v>
                </c:pt>
                <c:pt idx="187">
                  <c:v>36781</c:v>
                </c:pt>
                <c:pt idx="188">
                  <c:v>37964</c:v>
                </c:pt>
                <c:pt idx="189">
                  <c:v>39387</c:v>
                </c:pt>
                <c:pt idx="190">
                  <c:v>40409</c:v>
                </c:pt>
                <c:pt idx="191">
                  <c:v>42681</c:v>
                </c:pt>
                <c:pt idx="192">
                  <c:v>43149</c:v>
                </c:pt>
                <c:pt idx="193">
                  <c:v>42382</c:v>
                </c:pt>
                <c:pt idx="194">
                  <c:v>41201</c:v>
                </c:pt>
                <c:pt idx="195">
                  <c:v>39475</c:v>
                </c:pt>
                <c:pt idx="196">
                  <c:v>36871</c:v>
                </c:pt>
                <c:pt idx="197">
                  <c:v>37898</c:v>
                </c:pt>
                <c:pt idx="198">
                  <c:v>37996</c:v>
                </c:pt>
                <c:pt idx="199">
                  <c:v>35735</c:v>
                </c:pt>
                <c:pt idx="200">
                  <c:v>36344</c:v>
                </c:pt>
                <c:pt idx="201">
                  <c:v>36910</c:v>
                </c:pt>
                <c:pt idx="202">
                  <c:v>36937</c:v>
                </c:pt>
                <c:pt idx="203">
                  <c:v>38305</c:v>
                </c:pt>
                <c:pt idx="204">
                  <c:v>38533</c:v>
                </c:pt>
                <c:pt idx="205">
                  <c:v>37994</c:v>
                </c:pt>
                <c:pt idx="206">
                  <c:v>36373</c:v>
                </c:pt>
                <c:pt idx="207">
                  <c:v>34920</c:v>
                </c:pt>
                <c:pt idx="208">
                  <c:v>32440</c:v>
                </c:pt>
                <c:pt idx="209">
                  <c:v>32907</c:v>
                </c:pt>
                <c:pt idx="210">
                  <c:v>32427</c:v>
                </c:pt>
                <c:pt idx="211">
                  <c:v>30189</c:v>
                </c:pt>
                <c:pt idx="212">
                  <c:v>30410</c:v>
                </c:pt>
                <c:pt idx="213">
                  <c:v>30540</c:v>
                </c:pt>
                <c:pt idx="214">
                  <c:v>30484</c:v>
                </c:pt>
                <c:pt idx="215">
                  <c:v>31460</c:v>
                </c:pt>
                <c:pt idx="216">
                  <c:v>32344</c:v>
                </c:pt>
                <c:pt idx="217">
                  <c:v>32072</c:v>
                </c:pt>
                <c:pt idx="218">
                  <c:v>30758</c:v>
                </c:pt>
                <c:pt idx="219">
                  <c:v>29542</c:v>
                </c:pt>
                <c:pt idx="220">
                  <c:v>27438</c:v>
                </c:pt>
                <c:pt idx="221">
                  <c:v>28227</c:v>
                </c:pt>
                <c:pt idx="222">
                  <c:v>28133</c:v>
                </c:pt>
                <c:pt idx="223">
                  <c:v>25654</c:v>
                </c:pt>
                <c:pt idx="224">
                  <c:v>25616</c:v>
                </c:pt>
                <c:pt idx="225">
                  <c:v>25846</c:v>
                </c:pt>
                <c:pt idx="226">
                  <c:v>25813</c:v>
                </c:pt>
                <c:pt idx="227">
                  <c:v>27157</c:v>
                </c:pt>
                <c:pt idx="228">
                  <c:v>27735</c:v>
                </c:pt>
                <c:pt idx="229">
                  <c:v>27561</c:v>
                </c:pt>
                <c:pt idx="230">
                  <c:v>26747</c:v>
                </c:pt>
                <c:pt idx="231">
                  <c:v>26385</c:v>
                </c:pt>
                <c:pt idx="232">
                  <c:v>24179</c:v>
                </c:pt>
                <c:pt idx="233">
                  <c:v>25318</c:v>
                </c:pt>
                <c:pt idx="234">
                  <c:v>26363</c:v>
                </c:pt>
                <c:pt idx="235">
                  <c:v>24428</c:v>
                </c:pt>
                <c:pt idx="236">
                  <c:v>25010</c:v>
                </c:pt>
                <c:pt idx="237">
                  <c:v>26132</c:v>
                </c:pt>
                <c:pt idx="238">
                  <c:v>27034</c:v>
                </c:pt>
                <c:pt idx="239">
                  <c:v>29576</c:v>
                </c:pt>
                <c:pt idx="240">
                  <c:v>30816</c:v>
                </c:pt>
                <c:pt idx="241">
                  <c:v>30987</c:v>
                </c:pt>
                <c:pt idx="242">
                  <c:v>48609</c:v>
                </c:pt>
                <c:pt idx="243">
                  <c:v>68494</c:v>
                </c:pt>
                <c:pt idx="244">
                  <c:v>64613</c:v>
                </c:pt>
                <c:pt idx="245">
                  <c:v>55172</c:v>
                </c:pt>
                <c:pt idx="246">
                  <c:v>51366</c:v>
                </c:pt>
                <c:pt idx="247">
                  <c:v>45316</c:v>
                </c:pt>
                <c:pt idx="248">
                  <c:v>45689</c:v>
                </c:pt>
                <c:pt idx="249">
                  <c:v>47918</c:v>
                </c:pt>
                <c:pt idx="250">
                  <c:v>49917</c:v>
                </c:pt>
                <c:pt idx="251">
                  <c:v>54442</c:v>
                </c:pt>
                <c:pt idx="252">
                  <c:v>53010</c:v>
                </c:pt>
                <c:pt idx="253">
                  <c:v>52427</c:v>
                </c:pt>
                <c:pt idx="254">
                  <c:v>52750</c:v>
                </c:pt>
                <c:pt idx="255">
                  <c:v>48330</c:v>
                </c:pt>
                <c:pt idx="256">
                  <c:v>42814</c:v>
                </c:pt>
                <c:pt idx="257">
                  <c:v>41493</c:v>
                </c:pt>
                <c:pt idx="258">
                  <c:v>40568</c:v>
                </c:pt>
                <c:pt idx="259">
                  <c:v>36212</c:v>
                </c:pt>
                <c:pt idx="260">
                  <c:v>35193</c:v>
                </c:pt>
                <c:pt idx="261">
                  <c:v>35022</c:v>
                </c:pt>
                <c:pt idx="262">
                  <c:v>34185</c:v>
                </c:pt>
                <c:pt idx="263">
                  <c:v>35000</c:v>
                </c:pt>
                <c:pt idx="264">
                  <c:v>36904</c:v>
                </c:pt>
                <c:pt idx="265">
                  <c:v>35016</c:v>
                </c:pt>
                <c:pt idx="266">
                  <c:v>31771</c:v>
                </c:pt>
                <c:pt idx="267">
                  <c:v>29606</c:v>
                </c:pt>
                <c:pt idx="268">
                  <c:v>27023</c:v>
                </c:pt>
                <c:pt idx="269">
                  <c:v>27807</c:v>
                </c:pt>
                <c:pt idx="270">
                  <c:v>28154</c:v>
                </c:pt>
                <c:pt idx="271">
                  <c:v>24994</c:v>
                </c:pt>
                <c:pt idx="272">
                  <c:v>25091</c:v>
                </c:pt>
                <c:pt idx="273">
                  <c:v>25884</c:v>
                </c:pt>
                <c:pt idx="274">
                  <c:v>26326</c:v>
                </c:pt>
                <c:pt idx="275">
                  <c:v>28457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5-4B0C-97AA-554267955F82}"/>
            </c:ext>
          </c:extLst>
        </c:ser>
        <c:ser>
          <c:idx val="1"/>
          <c:order val="1"/>
          <c:tx>
            <c:strRef>
              <c:f>'Data 7'!$C$4</c:f>
              <c:strCache>
                <c:ptCount val="1"/>
                <c:pt idx="0">
                  <c:v>Recipients of labour market subsidy</c:v>
                </c:pt>
              </c:strCache>
            </c:strRef>
          </c:tx>
          <c:spPr>
            <a:ln w="444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B4F5-4B0C-97AA-554267955F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4F5-4B0C-97AA-554267955F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4F5-4B0C-97AA-554267955F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B4F5-4B0C-97AA-554267955F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B4F5-4B0C-97AA-554267955F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B4F5-4B0C-97AA-554267955F8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E-B4F5-4B0C-97AA-554267955F8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B4F5-4B0C-97AA-554267955F8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B4F5-4B0C-97AA-554267955F8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4-B4F5-4B0C-97AA-554267955F8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6-B4F5-4B0C-97AA-554267955F8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8-B4F5-4B0C-97AA-554267955F8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A-B4F5-4B0C-97AA-554267955F8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C-B4F5-4B0C-97AA-554267955F8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E-B4F5-4B0C-97AA-554267955F8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0-B4F5-4B0C-97AA-554267955F8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2-B4F5-4B0C-97AA-554267955F8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4-B4F5-4B0C-97AA-554267955F8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6-B4F5-4B0C-97AA-554267955F8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8-B4F5-4B0C-97AA-554267955F8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A-B4F5-4B0C-97AA-554267955F8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C-B4F5-4B0C-97AA-554267955F8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E-B4F5-4B0C-97AA-554267955F8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30-B4F5-4B0C-97AA-554267955F8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2-B4F5-4B0C-97AA-554267955F8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34-B4F5-4B0C-97AA-554267955F8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36-B4F5-4B0C-97AA-554267955F8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38-B4F5-4B0C-97AA-554267955F8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B4F5-4B0C-97AA-554267955F8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C-B4F5-4B0C-97AA-554267955F82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E-B4F5-4B0C-97AA-554267955F82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40-B4F5-4B0C-97AA-554267955F82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42-B4F5-4B0C-97AA-554267955F82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44-B4F5-4B0C-97AA-554267955F82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46-B4F5-4B0C-97AA-554267955F82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48-B4F5-4B0C-97AA-554267955F82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4A-B4F5-4B0C-97AA-554267955F82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4C-B4F5-4B0C-97AA-554267955F82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4E-B4F5-4B0C-97AA-554267955F82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0-B4F5-4B0C-97AA-554267955F82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52-B4F5-4B0C-97AA-554267955F82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54-B4F5-4B0C-97AA-554267955F82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56-B4F5-4B0C-97AA-554267955F82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58-B4F5-4B0C-97AA-554267955F82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A-B4F5-4B0C-97AA-554267955F82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5C-B4F5-4B0C-97AA-554267955F82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5E-B4F5-4B0C-97AA-554267955F82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60-B4F5-4B0C-97AA-554267955F82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62-B4F5-4B0C-97AA-554267955F82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64-B4F5-4B0C-97AA-554267955F82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66-B4F5-4B0C-97AA-554267955F82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68-B4F5-4B0C-97AA-554267955F82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6A-B4F5-4B0C-97AA-554267955F82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6C-B4F5-4B0C-97AA-554267955F82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6E-B4F5-4B0C-97AA-554267955F82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70-B4F5-4B0C-97AA-554267955F82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72-B4F5-4B0C-97AA-554267955F82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74-B4F5-4B0C-97AA-554267955F82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76-B4F5-4B0C-97AA-554267955F82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78-B4F5-4B0C-97AA-554267955F82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7A-B4F5-4B0C-97AA-554267955F82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7C-B4F5-4B0C-97AA-554267955F82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7E-B4F5-4B0C-97AA-554267955F82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80-B4F5-4B0C-97AA-554267955F82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82-B4F5-4B0C-97AA-554267955F82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84-B4F5-4B0C-97AA-554267955F82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86-B4F5-4B0C-97AA-554267955F82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88-B4F5-4B0C-97AA-554267955F82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8A-B4F5-4B0C-97AA-554267955F82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8C-B4F5-4B0C-97AA-554267955F82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8E-B4F5-4B0C-97AA-554267955F82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90-B4F5-4B0C-97AA-554267955F82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92-B4F5-4B0C-97AA-554267955F82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94-B4F5-4B0C-97AA-554267955F82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96-B4F5-4B0C-97AA-554267955F82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98-B4F5-4B0C-97AA-554267955F82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9A-B4F5-4B0C-97AA-554267955F82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9C-B4F5-4B0C-97AA-554267955F82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9E-B4F5-4B0C-97AA-554267955F82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A0-B4F5-4B0C-97AA-554267955F82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A2-B4F5-4B0C-97AA-554267955F82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A4-B4F5-4B0C-97AA-554267955F82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A6-B4F5-4B0C-97AA-554267955F82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A8-B4F5-4B0C-97AA-554267955F82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AA-B4F5-4B0C-97AA-554267955F82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AC-B4F5-4B0C-97AA-554267955F82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AE-B4F5-4B0C-97AA-554267955F82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B0-B4F5-4B0C-97AA-554267955F82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B2-B4F5-4B0C-97AA-554267955F82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B4-B4F5-4B0C-97AA-554267955F82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B6-B4F5-4B0C-97AA-554267955F82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B8-B4F5-4B0C-97AA-554267955F82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BA-B4F5-4B0C-97AA-554267955F82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BC-B4F5-4B0C-97AA-554267955F82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BE-B4F5-4B0C-97AA-554267955F82}"/>
              </c:ext>
            </c:extLst>
          </c:dPt>
          <c:dPt>
            <c:idx val="96"/>
            <c:bubble3D val="0"/>
            <c:extLst>
              <c:ext xmlns:c16="http://schemas.microsoft.com/office/drawing/2014/chart" uri="{C3380CC4-5D6E-409C-BE32-E72D297353CC}">
                <c16:uniqueId val="{000000C0-B4F5-4B0C-97AA-554267955F82}"/>
              </c:ext>
            </c:extLst>
          </c:dPt>
          <c:dPt>
            <c:idx val="97"/>
            <c:bubble3D val="0"/>
            <c:extLst>
              <c:ext xmlns:c16="http://schemas.microsoft.com/office/drawing/2014/chart" uri="{C3380CC4-5D6E-409C-BE32-E72D297353CC}">
                <c16:uniqueId val="{000000C2-B4F5-4B0C-97AA-554267955F82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C4-B4F5-4B0C-97AA-554267955F82}"/>
              </c:ext>
            </c:extLst>
          </c:dPt>
          <c:dPt>
            <c:idx val="99"/>
            <c:bubble3D val="0"/>
            <c:extLst>
              <c:ext xmlns:c16="http://schemas.microsoft.com/office/drawing/2014/chart" uri="{C3380CC4-5D6E-409C-BE32-E72D297353CC}">
                <c16:uniqueId val="{000000C6-B4F5-4B0C-97AA-554267955F82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C8-B4F5-4B0C-97AA-554267955F82}"/>
              </c:ext>
            </c:extLst>
          </c:dPt>
          <c:dPt>
            <c:idx val="101"/>
            <c:bubble3D val="0"/>
            <c:extLst>
              <c:ext xmlns:c16="http://schemas.microsoft.com/office/drawing/2014/chart" uri="{C3380CC4-5D6E-409C-BE32-E72D297353CC}">
                <c16:uniqueId val="{000000CA-B4F5-4B0C-97AA-554267955F82}"/>
              </c:ext>
            </c:extLst>
          </c:dPt>
          <c:dPt>
            <c:idx val="102"/>
            <c:bubble3D val="0"/>
            <c:extLst>
              <c:ext xmlns:c16="http://schemas.microsoft.com/office/drawing/2014/chart" uri="{C3380CC4-5D6E-409C-BE32-E72D297353CC}">
                <c16:uniqueId val="{000000CC-B4F5-4B0C-97AA-554267955F82}"/>
              </c:ext>
            </c:extLst>
          </c:dPt>
          <c:dPt>
            <c:idx val="103"/>
            <c:bubble3D val="0"/>
            <c:extLst>
              <c:ext xmlns:c16="http://schemas.microsoft.com/office/drawing/2014/chart" uri="{C3380CC4-5D6E-409C-BE32-E72D297353CC}">
                <c16:uniqueId val="{000000CE-B4F5-4B0C-97AA-554267955F82}"/>
              </c:ext>
            </c:extLst>
          </c:dPt>
          <c:dPt>
            <c:idx val="104"/>
            <c:bubble3D val="0"/>
            <c:extLst>
              <c:ext xmlns:c16="http://schemas.microsoft.com/office/drawing/2014/chart" uri="{C3380CC4-5D6E-409C-BE32-E72D297353CC}">
                <c16:uniqueId val="{000000D0-B4F5-4B0C-97AA-554267955F82}"/>
              </c:ext>
            </c:extLst>
          </c:dPt>
          <c:dPt>
            <c:idx val="105"/>
            <c:bubble3D val="0"/>
            <c:extLst>
              <c:ext xmlns:c16="http://schemas.microsoft.com/office/drawing/2014/chart" uri="{C3380CC4-5D6E-409C-BE32-E72D297353CC}">
                <c16:uniqueId val="{000000D2-B4F5-4B0C-97AA-554267955F82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D4-B4F5-4B0C-97AA-554267955F82}"/>
              </c:ext>
            </c:extLst>
          </c:dPt>
          <c:dPt>
            <c:idx val="107"/>
            <c:bubble3D val="0"/>
            <c:extLst>
              <c:ext xmlns:c16="http://schemas.microsoft.com/office/drawing/2014/chart" uri="{C3380CC4-5D6E-409C-BE32-E72D297353CC}">
                <c16:uniqueId val="{000000D6-B4F5-4B0C-97AA-554267955F82}"/>
              </c:ext>
            </c:extLst>
          </c:dPt>
          <c:cat>
            <c:numRef>
              <c:f>'Data 7'!$E$185:$E$460</c:f>
              <c:numCache>
                <c:formatCode>#,##0</c:formatCode>
                <c:ptCount val="276"/>
                <c:pt idx="0" formatCode="0">
                  <c:v>2000</c:v>
                </c:pt>
                <c:pt idx="12" formatCode="General">
                  <c:v>2001</c:v>
                </c:pt>
                <c:pt idx="24" formatCode="General">
                  <c:v>2002</c:v>
                </c:pt>
                <c:pt idx="36" formatCode="General">
                  <c:v>2003</c:v>
                </c:pt>
                <c:pt idx="48" formatCode="General">
                  <c:v>2004</c:v>
                </c:pt>
                <c:pt idx="60" formatCode="General">
                  <c:v>2005</c:v>
                </c:pt>
                <c:pt idx="72" formatCode="General">
                  <c:v>2006</c:v>
                </c:pt>
                <c:pt idx="84" formatCode="General">
                  <c:v>2007</c:v>
                </c:pt>
                <c:pt idx="96" formatCode="General">
                  <c:v>2008</c:v>
                </c:pt>
                <c:pt idx="108" formatCode="General">
                  <c:v>2009</c:v>
                </c:pt>
                <c:pt idx="120" formatCode="General">
                  <c:v>2010</c:v>
                </c:pt>
                <c:pt idx="132" formatCode="General">
                  <c:v>2011</c:v>
                </c:pt>
                <c:pt idx="144" formatCode="General">
                  <c:v>2012</c:v>
                </c:pt>
                <c:pt idx="156" formatCode="General">
                  <c:v>2013</c:v>
                </c:pt>
                <c:pt idx="168" formatCode="General">
                  <c:v>2014</c:v>
                </c:pt>
                <c:pt idx="180" formatCode="General">
                  <c:v>2015</c:v>
                </c:pt>
                <c:pt idx="192" formatCode="General">
                  <c:v>2016</c:v>
                </c:pt>
                <c:pt idx="204" formatCode="General">
                  <c:v>2017</c:v>
                </c:pt>
                <c:pt idx="216" formatCode="General">
                  <c:v>2018</c:v>
                </c:pt>
                <c:pt idx="228" formatCode="General">
                  <c:v>2019</c:v>
                </c:pt>
                <c:pt idx="240" formatCode="General">
                  <c:v>2020</c:v>
                </c:pt>
                <c:pt idx="264" formatCode="General">
                  <c:v>2022</c:v>
                </c:pt>
              </c:numCache>
            </c:numRef>
          </c:cat>
          <c:val>
            <c:numRef>
              <c:f>'Data 7'!$C$185:$C$460</c:f>
              <c:numCache>
                <c:formatCode>#,##0</c:formatCode>
                <c:ptCount val="276"/>
                <c:pt idx="0">
                  <c:v>173213</c:v>
                </c:pt>
                <c:pt idx="1">
                  <c:v>170617</c:v>
                </c:pt>
                <c:pt idx="2">
                  <c:v>167391</c:v>
                </c:pt>
                <c:pt idx="3">
                  <c:v>163715</c:v>
                </c:pt>
                <c:pt idx="4">
                  <c:v>155025</c:v>
                </c:pt>
                <c:pt idx="5">
                  <c:v>160681</c:v>
                </c:pt>
                <c:pt idx="6">
                  <c:v>160594</c:v>
                </c:pt>
                <c:pt idx="7">
                  <c:v>151071</c:v>
                </c:pt>
                <c:pt idx="8">
                  <c:v>151056</c:v>
                </c:pt>
                <c:pt idx="9">
                  <c:v>152604</c:v>
                </c:pt>
                <c:pt idx="10">
                  <c:v>153674</c:v>
                </c:pt>
                <c:pt idx="11">
                  <c:v>155754</c:v>
                </c:pt>
                <c:pt idx="12">
                  <c:v>159011</c:v>
                </c:pt>
                <c:pt idx="13">
                  <c:v>157523</c:v>
                </c:pt>
                <c:pt idx="14">
                  <c:v>156181</c:v>
                </c:pt>
                <c:pt idx="15">
                  <c:v>154001</c:v>
                </c:pt>
                <c:pt idx="16">
                  <c:v>148194</c:v>
                </c:pt>
                <c:pt idx="17">
                  <c:v>154743</c:v>
                </c:pt>
                <c:pt idx="18">
                  <c:v>155718</c:v>
                </c:pt>
                <c:pt idx="19">
                  <c:v>148229</c:v>
                </c:pt>
                <c:pt idx="20">
                  <c:v>148262</c:v>
                </c:pt>
                <c:pt idx="21">
                  <c:v>151541</c:v>
                </c:pt>
                <c:pt idx="22">
                  <c:v>153772</c:v>
                </c:pt>
                <c:pt idx="23">
                  <c:v>155202</c:v>
                </c:pt>
                <c:pt idx="24">
                  <c:v>158388</c:v>
                </c:pt>
                <c:pt idx="25">
                  <c:v>157212</c:v>
                </c:pt>
                <c:pt idx="26">
                  <c:v>155516</c:v>
                </c:pt>
                <c:pt idx="27">
                  <c:v>152305</c:v>
                </c:pt>
                <c:pt idx="28">
                  <c:v>146316</c:v>
                </c:pt>
                <c:pt idx="29">
                  <c:v>151167</c:v>
                </c:pt>
                <c:pt idx="30">
                  <c:v>151974</c:v>
                </c:pt>
                <c:pt idx="31">
                  <c:v>144861</c:v>
                </c:pt>
                <c:pt idx="32">
                  <c:v>143979</c:v>
                </c:pt>
                <c:pt idx="33">
                  <c:v>146589</c:v>
                </c:pt>
                <c:pt idx="34">
                  <c:v>148243</c:v>
                </c:pt>
                <c:pt idx="35">
                  <c:v>151248</c:v>
                </c:pt>
                <c:pt idx="36">
                  <c:v>151812</c:v>
                </c:pt>
                <c:pt idx="37">
                  <c:v>150871</c:v>
                </c:pt>
                <c:pt idx="38">
                  <c:v>148607</c:v>
                </c:pt>
                <c:pt idx="39">
                  <c:v>145628</c:v>
                </c:pt>
                <c:pt idx="40">
                  <c:v>139397</c:v>
                </c:pt>
                <c:pt idx="41">
                  <c:v>144399</c:v>
                </c:pt>
                <c:pt idx="42">
                  <c:v>145253</c:v>
                </c:pt>
                <c:pt idx="43">
                  <c:v>139036</c:v>
                </c:pt>
                <c:pt idx="44">
                  <c:v>138534</c:v>
                </c:pt>
                <c:pt idx="45">
                  <c:v>140902</c:v>
                </c:pt>
                <c:pt idx="46">
                  <c:v>142942</c:v>
                </c:pt>
                <c:pt idx="47">
                  <c:v>145631</c:v>
                </c:pt>
                <c:pt idx="48">
                  <c:v>147131</c:v>
                </c:pt>
                <c:pt idx="49">
                  <c:v>146487</c:v>
                </c:pt>
                <c:pt idx="50">
                  <c:v>144990</c:v>
                </c:pt>
                <c:pt idx="51">
                  <c:v>142825</c:v>
                </c:pt>
                <c:pt idx="52">
                  <c:v>136211</c:v>
                </c:pt>
                <c:pt idx="53">
                  <c:v>143599</c:v>
                </c:pt>
                <c:pt idx="54">
                  <c:v>144243</c:v>
                </c:pt>
                <c:pt idx="55">
                  <c:v>137332</c:v>
                </c:pt>
                <c:pt idx="56">
                  <c:v>137536</c:v>
                </c:pt>
                <c:pt idx="57">
                  <c:v>139166</c:v>
                </c:pt>
                <c:pt idx="58">
                  <c:v>140481</c:v>
                </c:pt>
                <c:pt idx="59">
                  <c:v>142592</c:v>
                </c:pt>
                <c:pt idx="60">
                  <c:v>142876</c:v>
                </c:pt>
                <c:pt idx="61">
                  <c:v>141500</c:v>
                </c:pt>
                <c:pt idx="62">
                  <c:v>140031</c:v>
                </c:pt>
                <c:pt idx="63">
                  <c:v>137162</c:v>
                </c:pt>
                <c:pt idx="64">
                  <c:v>129344</c:v>
                </c:pt>
                <c:pt idx="65">
                  <c:v>134758</c:v>
                </c:pt>
                <c:pt idx="66">
                  <c:v>135137</c:v>
                </c:pt>
                <c:pt idx="67">
                  <c:v>128411</c:v>
                </c:pt>
                <c:pt idx="68">
                  <c:v>128376</c:v>
                </c:pt>
                <c:pt idx="69">
                  <c:v>129664</c:v>
                </c:pt>
                <c:pt idx="70">
                  <c:v>130976</c:v>
                </c:pt>
                <c:pt idx="71">
                  <c:v>132178</c:v>
                </c:pt>
                <c:pt idx="72">
                  <c:v>132398</c:v>
                </c:pt>
                <c:pt idx="73">
                  <c:v>130992</c:v>
                </c:pt>
                <c:pt idx="74">
                  <c:v>128781</c:v>
                </c:pt>
                <c:pt idx="75">
                  <c:v>125898</c:v>
                </c:pt>
                <c:pt idx="76">
                  <c:v>119491</c:v>
                </c:pt>
                <c:pt idx="77">
                  <c:v>122746</c:v>
                </c:pt>
                <c:pt idx="78">
                  <c:v>122058</c:v>
                </c:pt>
                <c:pt idx="79">
                  <c:v>116127</c:v>
                </c:pt>
                <c:pt idx="80">
                  <c:v>115180</c:v>
                </c:pt>
                <c:pt idx="81">
                  <c:v>115461</c:v>
                </c:pt>
                <c:pt idx="82">
                  <c:v>115204</c:v>
                </c:pt>
                <c:pt idx="83">
                  <c:v>114981</c:v>
                </c:pt>
                <c:pt idx="84">
                  <c:v>115293</c:v>
                </c:pt>
                <c:pt idx="85">
                  <c:v>113744</c:v>
                </c:pt>
                <c:pt idx="86">
                  <c:v>111198</c:v>
                </c:pt>
                <c:pt idx="87">
                  <c:v>108126</c:v>
                </c:pt>
                <c:pt idx="88">
                  <c:v>103285</c:v>
                </c:pt>
                <c:pt idx="89">
                  <c:v>105488</c:v>
                </c:pt>
                <c:pt idx="90">
                  <c:v>105281</c:v>
                </c:pt>
                <c:pt idx="91">
                  <c:v>99645</c:v>
                </c:pt>
                <c:pt idx="92">
                  <c:v>99666</c:v>
                </c:pt>
                <c:pt idx="93">
                  <c:v>100412</c:v>
                </c:pt>
                <c:pt idx="94">
                  <c:v>100358</c:v>
                </c:pt>
                <c:pt idx="95">
                  <c:v>99944</c:v>
                </c:pt>
                <c:pt idx="96">
                  <c:v>100828</c:v>
                </c:pt>
                <c:pt idx="97">
                  <c:v>99258</c:v>
                </c:pt>
                <c:pt idx="98">
                  <c:v>97440</c:v>
                </c:pt>
                <c:pt idx="99">
                  <c:v>95136</c:v>
                </c:pt>
                <c:pt idx="100">
                  <c:v>90777</c:v>
                </c:pt>
                <c:pt idx="101">
                  <c:v>93087</c:v>
                </c:pt>
                <c:pt idx="102">
                  <c:v>93808</c:v>
                </c:pt>
                <c:pt idx="103">
                  <c:v>89597</c:v>
                </c:pt>
                <c:pt idx="104">
                  <c:v>89870</c:v>
                </c:pt>
                <c:pt idx="105">
                  <c:v>91669</c:v>
                </c:pt>
                <c:pt idx="106">
                  <c:v>92806</c:v>
                </c:pt>
                <c:pt idx="107">
                  <c:v>94346</c:v>
                </c:pt>
                <c:pt idx="108">
                  <c:v>97537</c:v>
                </c:pt>
                <c:pt idx="109">
                  <c:v>98884</c:v>
                </c:pt>
                <c:pt idx="110">
                  <c:v>99447</c:v>
                </c:pt>
                <c:pt idx="111">
                  <c:v>99498</c:v>
                </c:pt>
                <c:pt idx="112">
                  <c:v>97412</c:v>
                </c:pt>
                <c:pt idx="113">
                  <c:v>105019</c:v>
                </c:pt>
                <c:pt idx="114">
                  <c:v>106044</c:v>
                </c:pt>
                <c:pt idx="115">
                  <c:v>102396</c:v>
                </c:pt>
                <c:pt idx="116">
                  <c:v>104918</c:v>
                </c:pt>
                <c:pt idx="117">
                  <c:v>106917</c:v>
                </c:pt>
                <c:pt idx="118">
                  <c:v>108553</c:v>
                </c:pt>
                <c:pt idx="119">
                  <c:v>109280</c:v>
                </c:pt>
                <c:pt idx="120">
                  <c:v>111151</c:v>
                </c:pt>
                <c:pt idx="121">
                  <c:v>111517</c:v>
                </c:pt>
                <c:pt idx="122">
                  <c:v>110969</c:v>
                </c:pt>
                <c:pt idx="123">
                  <c:v>109608</c:v>
                </c:pt>
                <c:pt idx="124">
                  <c:v>105371</c:v>
                </c:pt>
                <c:pt idx="125">
                  <c:v>110428</c:v>
                </c:pt>
                <c:pt idx="126">
                  <c:v>110333</c:v>
                </c:pt>
                <c:pt idx="127">
                  <c:v>106565</c:v>
                </c:pt>
                <c:pt idx="128">
                  <c:v>108274</c:v>
                </c:pt>
                <c:pt idx="129">
                  <c:v>109651</c:v>
                </c:pt>
                <c:pt idx="130">
                  <c:v>111370</c:v>
                </c:pt>
                <c:pt idx="131">
                  <c:v>112626</c:v>
                </c:pt>
                <c:pt idx="132">
                  <c:v>114894</c:v>
                </c:pt>
                <c:pt idx="133">
                  <c:v>115260</c:v>
                </c:pt>
                <c:pt idx="134">
                  <c:v>114731</c:v>
                </c:pt>
                <c:pt idx="135">
                  <c:v>113917</c:v>
                </c:pt>
                <c:pt idx="136">
                  <c:v>109811</c:v>
                </c:pt>
                <c:pt idx="137">
                  <c:v>114952</c:v>
                </c:pt>
                <c:pt idx="138">
                  <c:v>115939</c:v>
                </c:pt>
                <c:pt idx="139">
                  <c:v>112893</c:v>
                </c:pt>
                <c:pt idx="140">
                  <c:v>114985</c:v>
                </c:pt>
                <c:pt idx="141">
                  <c:v>115734</c:v>
                </c:pt>
                <c:pt idx="142">
                  <c:v>118190</c:v>
                </c:pt>
                <c:pt idx="143">
                  <c:v>118442</c:v>
                </c:pt>
                <c:pt idx="144">
                  <c:v>122972</c:v>
                </c:pt>
                <c:pt idx="145">
                  <c:v>124043</c:v>
                </c:pt>
                <c:pt idx="146">
                  <c:v>123921</c:v>
                </c:pt>
                <c:pt idx="147">
                  <c:v>122520</c:v>
                </c:pt>
                <c:pt idx="148">
                  <c:v>119048</c:v>
                </c:pt>
                <c:pt idx="149">
                  <c:v>123300</c:v>
                </c:pt>
                <c:pt idx="150">
                  <c:v>125077</c:v>
                </c:pt>
                <c:pt idx="151">
                  <c:v>122204</c:v>
                </c:pt>
                <c:pt idx="152">
                  <c:v>124044</c:v>
                </c:pt>
                <c:pt idx="153">
                  <c:v>126964</c:v>
                </c:pt>
                <c:pt idx="154">
                  <c:v>129586</c:v>
                </c:pt>
                <c:pt idx="155">
                  <c:v>131511</c:v>
                </c:pt>
                <c:pt idx="156">
                  <c:v>138481</c:v>
                </c:pt>
                <c:pt idx="157">
                  <c:v>140377</c:v>
                </c:pt>
                <c:pt idx="158">
                  <c:v>141435</c:v>
                </c:pt>
                <c:pt idx="159">
                  <c:v>140847</c:v>
                </c:pt>
                <c:pt idx="160">
                  <c:v>138009</c:v>
                </c:pt>
                <c:pt idx="161">
                  <c:v>145292</c:v>
                </c:pt>
                <c:pt idx="162">
                  <c:v>147825</c:v>
                </c:pt>
                <c:pt idx="163">
                  <c:v>144103</c:v>
                </c:pt>
                <c:pt idx="164">
                  <c:v>146096</c:v>
                </c:pt>
                <c:pt idx="165">
                  <c:v>149263</c:v>
                </c:pt>
                <c:pt idx="166">
                  <c:v>151794</c:v>
                </c:pt>
                <c:pt idx="167">
                  <c:v>156365</c:v>
                </c:pt>
                <c:pt idx="168">
                  <c:v>160459</c:v>
                </c:pt>
                <c:pt idx="169">
                  <c:v>161317</c:v>
                </c:pt>
                <c:pt idx="170">
                  <c:v>160913</c:v>
                </c:pt>
                <c:pt idx="171">
                  <c:v>159872</c:v>
                </c:pt>
                <c:pt idx="172">
                  <c:v>157733</c:v>
                </c:pt>
                <c:pt idx="173">
                  <c:v>165690</c:v>
                </c:pt>
                <c:pt idx="174">
                  <c:v>166836</c:v>
                </c:pt>
                <c:pt idx="175">
                  <c:v>161874</c:v>
                </c:pt>
                <c:pt idx="176">
                  <c:v>162990</c:v>
                </c:pt>
                <c:pt idx="177">
                  <c:v>165195</c:v>
                </c:pt>
                <c:pt idx="178">
                  <c:v>167375</c:v>
                </c:pt>
                <c:pt idx="179">
                  <c:v>173284</c:v>
                </c:pt>
                <c:pt idx="180">
                  <c:v>185180</c:v>
                </c:pt>
                <c:pt idx="181">
                  <c:v>185194</c:v>
                </c:pt>
                <c:pt idx="182">
                  <c:v>184375</c:v>
                </c:pt>
                <c:pt idx="183">
                  <c:v>183546</c:v>
                </c:pt>
                <c:pt idx="184">
                  <c:v>181758</c:v>
                </c:pt>
                <c:pt idx="185">
                  <c:v>190198</c:v>
                </c:pt>
                <c:pt idx="186">
                  <c:v>191020</c:v>
                </c:pt>
                <c:pt idx="187">
                  <c:v>187061</c:v>
                </c:pt>
                <c:pt idx="188">
                  <c:v>188371</c:v>
                </c:pt>
                <c:pt idx="189">
                  <c:v>190044</c:v>
                </c:pt>
                <c:pt idx="190">
                  <c:v>191305</c:v>
                </c:pt>
                <c:pt idx="191">
                  <c:v>195801</c:v>
                </c:pt>
                <c:pt idx="192">
                  <c:v>196849</c:v>
                </c:pt>
                <c:pt idx="193">
                  <c:v>196453</c:v>
                </c:pt>
                <c:pt idx="194">
                  <c:v>196242</c:v>
                </c:pt>
                <c:pt idx="195">
                  <c:v>195190</c:v>
                </c:pt>
                <c:pt idx="196">
                  <c:v>192550</c:v>
                </c:pt>
                <c:pt idx="197">
                  <c:v>200219</c:v>
                </c:pt>
                <c:pt idx="198">
                  <c:v>200235</c:v>
                </c:pt>
                <c:pt idx="199">
                  <c:v>196169</c:v>
                </c:pt>
                <c:pt idx="200">
                  <c:v>197806</c:v>
                </c:pt>
                <c:pt idx="201">
                  <c:v>198954</c:v>
                </c:pt>
                <c:pt idx="202">
                  <c:v>200301</c:v>
                </c:pt>
                <c:pt idx="203">
                  <c:v>204459</c:v>
                </c:pt>
                <c:pt idx="204">
                  <c:v>205512</c:v>
                </c:pt>
                <c:pt idx="205">
                  <c:v>205317</c:v>
                </c:pt>
                <c:pt idx="206">
                  <c:v>203570</c:v>
                </c:pt>
                <c:pt idx="207">
                  <c:v>201522</c:v>
                </c:pt>
                <c:pt idx="208">
                  <c:v>198158</c:v>
                </c:pt>
                <c:pt idx="209">
                  <c:v>199388</c:v>
                </c:pt>
                <c:pt idx="210">
                  <c:v>198117</c:v>
                </c:pt>
                <c:pt idx="211">
                  <c:v>193630</c:v>
                </c:pt>
                <c:pt idx="212">
                  <c:v>193371</c:v>
                </c:pt>
                <c:pt idx="213">
                  <c:v>193432</c:v>
                </c:pt>
                <c:pt idx="214">
                  <c:v>193910</c:v>
                </c:pt>
                <c:pt idx="215">
                  <c:v>196452</c:v>
                </c:pt>
                <c:pt idx="216">
                  <c:v>195800</c:v>
                </c:pt>
                <c:pt idx="217">
                  <c:v>194766</c:v>
                </c:pt>
                <c:pt idx="218">
                  <c:v>193555</c:v>
                </c:pt>
                <c:pt idx="219">
                  <c:v>190915</c:v>
                </c:pt>
                <c:pt idx="220">
                  <c:v>186884</c:v>
                </c:pt>
                <c:pt idx="221">
                  <c:v>189237</c:v>
                </c:pt>
                <c:pt idx="222">
                  <c:v>189720</c:v>
                </c:pt>
                <c:pt idx="223">
                  <c:v>186118</c:v>
                </c:pt>
                <c:pt idx="224">
                  <c:v>186119</c:v>
                </c:pt>
                <c:pt idx="225">
                  <c:v>186561</c:v>
                </c:pt>
                <c:pt idx="226">
                  <c:v>187506</c:v>
                </c:pt>
                <c:pt idx="227">
                  <c:v>189780</c:v>
                </c:pt>
                <c:pt idx="228">
                  <c:v>190133</c:v>
                </c:pt>
                <c:pt idx="229">
                  <c:v>189572</c:v>
                </c:pt>
                <c:pt idx="230">
                  <c:v>188410</c:v>
                </c:pt>
                <c:pt idx="231">
                  <c:v>186685</c:v>
                </c:pt>
                <c:pt idx="232">
                  <c:v>182818</c:v>
                </c:pt>
                <c:pt idx="233">
                  <c:v>184008</c:v>
                </c:pt>
                <c:pt idx="234">
                  <c:v>184054</c:v>
                </c:pt>
                <c:pt idx="235">
                  <c:v>179864</c:v>
                </c:pt>
                <c:pt idx="236">
                  <c:v>178849</c:v>
                </c:pt>
                <c:pt idx="237">
                  <c:v>176414</c:v>
                </c:pt>
                <c:pt idx="238">
                  <c:v>176758</c:v>
                </c:pt>
                <c:pt idx="239">
                  <c:v>178902</c:v>
                </c:pt>
                <c:pt idx="240">
                  <c:v>179675</c:v>
                </c:pt>
                <c:pt idx="241">
                  <c:v>179601</c:v>
                </c:pt>
                <c:pt idx="242">
                  <c:v>210901</c:v>
                </c:pt>
                <c:pt idx="243">
                  <c:v>220320</c:v>
                </c:pt>
                <c:pt idx="244">
                  <c:v>219772</c:v>
                </c:pt>
                <c:pt idx="245">
                  <c:v>218089</c:v>
                </c:pt>
                <c:pt idx="246">
                  <c:v>207932</c:v>
                </c:pt>
                <c:pt idx="247">
                  <c:v>198472</c:v>
                </c:pt>
                <c:pt idx="248">
                  <c:v>194605</c:v>
                </c:pt>
                <c:pt idx="249">
                  <c:v>193024</c:v>
                </c:pt>
                <c:pt idx="250">
                  <c:v>191886</c:v>
                </c:pt>
                <c:pt idx="251">
                  <c:v>192865</c:v>
                </c:pt>
                <c:pt idx="252">
                  <c:v>193551</c:v>
                </c:pt>
                <c:pt idx="253">
                  <c:v>195606</c:v>
                </c:pt>
                <c:pt idx="254">
                  <c:v>197257</c:v>
                </c:pt>
                <c:pt idx="255">
                  <c:v>195864</c:v>
                </c:pt>
                <c:pt idx="256">
                  <c:v>193128</c:v>
                </c:pt>
                <c:pt idx="257">
                  <c:v>193660</c:v>
                </c:pt>
                <c:pt idx="258">
                  <c:v>190661</c:v>
                </c:pt>
                <c:pt idx="259">
                  <c:v>184667</c:v>
                </c:pt>
                <c:pt idx="260">
                  <c:v>182820</c:v>
                </c:pt>
                <c:pt idx="261">
                  <c:v>180044</c:v>
                </c:pt>
                <c:pt idx="262">
                  <c:v>178709</c:v>
                </c:pt>
                <c:pt idx="263">
                  <c:v>164490</c:v>
                </c:pt>
                <c:pt idx="264">
                  <c:v>178300</c:v>
                </c:pt>
                <c:pt idx="265">
                  <c:v>178343</c:v>
                </c:pt>
                <c:pt idx="266">
                  <c:v>164830</c:v>
                </c:pt>
                <c:pt idx="267">
                  <c:v>162883</c:v>
                </c:pt>
                <c:pt idx="268">
                  <c:v>160448</c:v>
                </c:pt>
                <c:pt idx="269">
                  <c:v>162087</c:v>
                </c:pt>
                <c:pt idx="270">
                  <c:v>165814</c:v>
                </c:pt>
                <c:pt idx="271">
                  <c:v>161817</c:v>
                </c:pt>
                <c:pt idx="272">
                  <c:v>161633</c:v>
                </c:pt>
                <c:pt idx="273">
                  <c:v>161193</c:v>
                </c:pt>
                <c:pt idx="274">
                  <c:v>160983</c:v>
                </c:pt>
                <c:pt idx="275">
                  <c:v>162745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7-B4F5-4B0C-97AA-554267955F82}"/>
            </c:ext>
          </c:extLst>
        </c:ser>
        <c:ser>
          <c:idx val="2"/>
          <c:order val="2"/>
          <c:tx>
            <c:strRef>
              <c:f>'Data 7'!$D$4</c:f>
              <c:strCache>
                <c:ptCount val="1"/>
                <c:pt idx="0">
                  <c:v>Earnings-related unemployment allowance </c:v>
                </c:pt>
              </c:strCache>
            </c:strRef>
          </c:tx>
          <c:spPr>
            <a:ln w="44450">
              <a:solidFill>
                <a:schemeClr val="accent1">
                  <a:lumMod val="20000"/>
                  <a:lumOff val="8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7'!$E$185:$E$460</c:f>
              <c:numCache>
                <c:formatCode>#,##0</c:formatCode>
                <c:ptCount val="276"/>
                <c:pt idx="0" formatCode="0">
                  <c:v>2000</c:v>
                </c:pt>
                <c:pt idx="12" formatCode="General">
                  <c:v>2001</c:v>
                </c:pt>
                <c:pt idx="24" formatCode="General">
                  <c:v>2002</c:v>
                </c:pt>
                <c:pt idx="36" formatCode="General">
                  <c:v>2003</c:v>
                </c:pt>
                <c:pt idx="48" formatCode="General">
                  <c:v>2004</c:v>
                </c:pt>
                <c:pt idx="60" formatCode="General">
                  <c:v>2005</c:v>
                </c:pt>
                <c:pt idx="72" formatCode="General">
                  <c:v>2006</c:v>
                </c:pt>
                <c:pt idx="84" formatCode="General">
                  <c:v>2007</c:v>
                </c:pt>
                <c:pt idx="96" formatCode="General">
                  <c:v>2008</c:v>
                </c:pt>
                <c:pt idx="108" formatCode="General">
                  <c:v>2009</c:v>
                </c:pt>
                <c:pt idx="120" formatCode="General">
                  <c:v>2010</c:v>
                </c:pt>
                <c:pt idx="132" formatCode="General">
                  <c:v>2011</c:v>
                </c:pt>
                <c:pt idx="144" formatCode="General">
                  <c:v>2012</c:v>
                </c:pt>
                <c:pt idx="156" formatCode="General">
                  <c:v>2013</c:v>
                </c:pt>
                <c:pt idx="168" formatCode="General">
                  <c:v>2014</c:v>
                </c:pt>
                <c:pt idx="180" formatCode="General">
                  <c:v>2015</c:v>
                </c:pt>
                <c:pt idx="192" formatCode="General">
                  <c:v>2016</c:v>
                </c:pt>
                <c:pt idx="204" formatCode="General">
                  <c:v>2017</c:v>
                </c:pt>
                <c:pt idx="216" formatCode="General">
                  <c:v>2018</c:v>
                </c:pt>
                <c:pt idx="228" formatCode="General">
                  <c:v>2019</c:v>
                </c:pt>
                <c:pt idx="240" formatCode="General">
                  <c:v>2020</c:v>
                </c:pt>
                <c:pt idx="264" formatCode="General">
                  <c:v>2022</c:v>
                </c:pt>
              </c:numCache>
            </c:numRef>
          </c:cat>
          <c:val>
            <c:numRef>
              <c:f>'Data 7'!$D$185:$D$460</c:f>
              <c:numCache>
                <c:formatCode>#,##0</c:formatCode>
                <c:ptCount val="276"/>
                <c:pt idx="0">
                  <c:v>158521</c:v>
                </c:pt>
                <c:pt idx="1">
                  <c:v>151686</c:v>
                </c:pt>
                <c:pt idx="2">
                  <c:v>145123</c:v>
                </c:pt>
                <c:pt idx="3">
                  <c:v>137637</c:v>
                </c:pt>
                <c:pt idx="4">
                  <c:v>127928</c:v>
                </c:pt>
                <c:pt idx="5">
                  <c:v>132285</c:v>
                </c:pt>
                <c:pt idx="6">
                  <c:v>137023</c:v>
                </c:pt>
                <c:pt idx="7">
                  <c:v>126841</c:v>
                </c:pt>
                <c:pt idx="8">
                  <c:v>123543</c:v>
                </c:pt>
                <c:pt idx="9">
                  <c:v>125405</c:v>
                </c:pt>
                <c:pt idx="10">
                  <c:v>125991</c:v>
                </c:pt>
                <c:pt idx="11">
                  <c:v>136951</c:v>
                </c:pt>
                <c:pt idx="12">
                  <c:v>139362</c:v>
                </c:pt>
                <c:pt idx="13">
                  <c:v>135094</c:v>
                </c:pt>
                <c:pt idx="14">
                  <c:v>128044</c:v>
                </c:pt>
                <c:pt idx="15">
                  <c:v>120906</c:v>
                </c:pt>
                <c:pt idx="16">
                  <c:v>112468</c:v>
                </c:pt>
                <c:pt idx="17">
                  <c:v>113751</c:v>
                </c:pt>
                <c:pt idx="18">
                  <c:v>118827</c:v>
                </c:pt>
                <c:pt idx="19">
                  <c:v>110172</c:v>
                </c:pt>
                <c:pt idx="20">
                  <c:v>111401</c:v>
                </c:pt>
                <c:pt idx="21">
                  <c:v>116497</c:v>
                </c:pt>
                <c:pt idx="22">
                  <c:v>120594</c:v>
                </c:pt>
                <c:pt idx="23">
                  <c:v>130260</c:v>
                </c:pt>
                <c:pt idx="24">
                  <c:v>133156</c:v>
                </c:pt>
                <c:pt idx="25">
                  <c:v>130452</c:v>
                </c:pt>
                <c:pt idx="26">
                  <c:v>122370</c:v>
                </c:pt>
                <c:pt idx="27">
                  <c:v>114217</c:v>
                </c:pt>
                <c:pt idx="28">
                  <c:v>107306</c:v>
                </c:pt>
                <c:pt idx="29">
                  <c:v>109668</c:v>
                </c:pt>
                <c:pt idx="30">
                  <c:v>116681</c:v>
                </c:pt>
                <c:pt idx="31">
                  <c:v>107447</c:v>
                </c:pt>
                <c:pt idx="32">
                  <c:v>107871</c:v>
                </c:pt>
                <c:pt idx="33">
                  <c:v>113689</c:v>
                </c:pt>
                <c:pt idx="34">
                  <c:v>116969</c:v>
                </c:pt>
                <c:pt idx="35">
                  <c:v>129721</c:v>
                </c:pt>
                <c:pt idx="36">
                  <c:v>133332</c:v>
                </c:pt>
                <c:pt idx="37">
                  <c:v>131870</c:v>
                </c:pt>
                <c:pt idx="38">
                  <c:v>122798</c:v>
                </c:pt>
                <c:pt idx="39">
                  <c:v>119608</c:v>
                </c:pt>
                <c:pt idx="40">
                  <c:v>112271</c:v>
                </c:pt>
                <c:pt idx="41">
                  <c:v>112778</c:v>
                </c:pt>
                <c:pt idx="42">
                  <c:v>123038</c:v>
                </c:pt>
                <c:pt idx="43">
                  <c:v>113277</c:v>
                </c:pt>
                <c:pt idx="44">
                  <c:v>113123</c:v>
                </c:pt>
                <c:pt idx="45">
                  <c:v>120715</c:v>
                </c:pt>
                <c:pt idx="46">
                  <c:v>124134</c:v>
                </c:pt>
                <c:pt idx="47">
                  <c:v>138485</c:v>
                </c:pt>
                <c:pt idx="48">
                  <c:v>140598</c:v>
                </c:pt>
                <c:pt idx="49">
                  <c:v>138195</c:v>
                </c:pt>
                <c:pt idx="50">
                  <c:v>129907</c:v>
                </c:pt>
                <c:pt idx="51">
                  <c:v>123476</c:v>
                </c:pt>
                <c:pt idx="52">
                  <c:v>113305</c:v>
                </c:pt>
                <c:pt idx="53">
                  <c:v>120081</c:v>
                </c:pt>
                <c:pt idx="54">
                  <c:v>128363</c:v>
                </c:pt>
                <c:pt idx="55">
                  <c:v>115590</c:v>
                </c:pt>
                <c:pt idx="56">
                  <c:v>117193</c:v>
                </c:pt>
                <c:pt idx="57">
                  <c:v>121554</c:v>
                </c:pt>
                <c:pt idx="58">
                  <c:v>124287</c:v>
                </c:pt>
                <c:pt idx="59">
                  <c:v>137964</c:v>
                </c:pt>
                <c:pt idx="60">
                  <c:v>136622</c:v>
                </c:pt>
                <c:pt idx="61">
                  <c:v>133696</c:v>
                </c:pt>
                <c:pt idx="62">
                  <c:v>128328</c:v>
                </c:pt>
                <c:pt idx="63">
                  <c:v>121079</c:v>
                </c:pt>
                <c:pt idx="64">
                  <c:v>114792</c:v>
                </c:pt>
                <c:pt idx="65">
                  <c:v>121307</c:v>
                </c:pt>
                <c:pt idx="66">
                  <c:v>128065</c:v>
                </c:pt>
                <c:pt idx="67">
                  <c:v>114858</c:v>
                </c:pt>
                <c:pt idx="68">
                  <c:v>114996</c:v>
                </c:pt>
                <c:pt idx="69">
                  <c:v>116872</c:v>
                </c:pt>
                <c:pt idx="70">
                  <c:v>120163</c:v>
                </c:pt>
                <c:pt idx="71">
                  <c:v>130630</c:v>
                </c:pt>
                <c:pt idx="72">
                  <c:v>130832</c:v>
                </c:pt>
                <c:pt idx="73">
                  <c:v>127277</c:v>
                </c:pt>
                <c:pt idx="74">
                  <c:v>120052</c:v>
                </c:pt>
                <c:pt idx="75">
                  <c:v>113795</c:v>
                </c:pt>
                <c:pt idx="76">
                  <c:v>105557</c:v>
                </c:pt>
                <c:pt idx="77">
                  <c:v>111483</c:v>
                </c:pt>
                <c:pt idx="78">
                  <c:v>116155</c:v>
                </c:pt>
                <c:pt idx="79">
                  <c:v>104772</c:v>
                </c:pt>
                <c:pt idx="80">
                  <c:v>102905</c:v>
                </c:pt>
                <c:pt idx="81">
                  <c:v>104275</c:v>
                </c:pt>
                <c:pt idx="82">
                  <c:v>106530</c:v>
                </c:pt>
                <c:pt idx="83">
                  <c:v>114905</c:v>
                </c:pt>
                <c:pt idx="84">
                  <c:v>115079</c:v>
                </c:pt>
                <c:pt idx="85">
                  <c:v>111382</c:v>
                </c:pt>
                <c:pt idx="86">
                  <c:v>103755</c:v>
                </c:pt>
                <c:pt idx="87">
                  <c:v>97282</c:v>
                </c:pt>
                <c:pt idx="88">
                  <c:v>91959</c:v>
                </c:pt>
                <c:pt idx="89">
                  <c:v>97043</c:v>
                </c:pt>
                <c:pt idx="90">
                  <c:v>102804</c:v>
                </c:pt>
                <c:pt idx="91">
                  <c:v>90862</c:v>
                </c:pt>
                <c:pt idx="92">
                  <c:v>89049</c:v>
                </c:pt>
                <c:pt idx="93">
                  <c:v>91249</c:v>
                </c:pt>
                <c:pt idx="94">
                  <c:v>93224</c:v>
                </c:pt>
                <c:pt idx="95">
                  <c:v>101226</c:v>
                </c:pt>
                <c:pt idx="96">
                  <c:v>102619</c:v>
                </c:pt>
                <c:pt idx="97">
                  <c:v>99274</c:v>
                </c:pt>
                <c:pt idx="98">
                  <c:v>91932</c:v>
                </c:pt>
                <c:pt idx="99">
                  <c:v>87586</c:v>
                </c:pt>
                <c:pt idx="100">
                  <c:v>81665</c:v>
                </c:pt>
                <c:pt idx="101">
                  <c:v>87411</c:v>
                </c:pt>
                <c:pt idx="102">
                  <c:v>95120</c:v>
                </c:pt>
                <c:pt idx="103">
                  <c:v>82554</c:v>
                </c:pt>
                <c:pt idx="104">
                  <c:v>81194</c:v>
                </c:pt>
                <c:pt idx="105">
                  <c:v>87910</c:v>
                </c:pt>
                <c:pt idx="106">
                  <c:v>94409</c:v>
                </c:pt>
                <c:pt idx="107">
                  <c:v>113173</c:v>
                </c:pt>
                <c:pt idx="108">
                  <c:v>121881</c:v>
                </c:pt>
                <c:pt idx="109">
                  <c:v>128077</c:v>
                </c:pt>
                <c:pt idx="110">
                  <c:v>122958</c:v>
                </c:pt>
                <c:pt idx="111">
                  <c:v>130915</c:v>
                </c:pt>
                <c:pt idx="112">
                  <c:v>122201</c:v>
                </c:pt>
                <c:pt idx="113">
                  <c:v>119476</c:v>
                </c:pt>
                <c:pt idx="114">
                  <c:v>131659</c:v>
                </c:pt>
                <c:pt idx="115">
                  <c:v>123084</c:v>
                </c:pt>
                <c:pt idx="116">
                  <c:v>129345</c:v>
                </c:pt>
                <c:pt idx="117">
                  <c:v>135677</c:v>
                </c:pt>
                <c:pt idx="118">
                  <c:v>136176</c:v>
                </c:pt>
                <c:pt idx="119">
                  <c:v>160024</c:v>
                </c:pt>
                <c:pt idx="120">
                  <c:v>153745</c:v>
                </c:pt>
                <c:pt idx="121">
                  <c:v>153024</c:v>
                </c:pt>
                <c:pt idx="122">
                  <c:v>146069</c:v>
                </c:pt>
                <c:pt idx="123">
                  <c:v>139802</c:v>
                </c:pt>
                <c:pt idx="124">
                  <c:v>124874</c:v>
                </c:pt>
                <c:pt idx="125">
                  <c:v>128411</c:v>
                </c:pt>
                <c:pt idx="126">
                  <c:v>133936</c:v>
                </c:pt>
                <c:pt idx="127">
                  <c:v>121387</c:v>
                </c:pt>
                <c:pt idx="128">
                  <c:v>124213</c:v>
                </c:pt>
                <c:pt idx="129">
                  <c:v>129855</c:v>
                </c:pt>
                <c:pt idx="130">
                  <c:v>131422</c:v>
                </c:pt>
                <c:pt idx="131">
                  <c:v>143589</c:v>
                </c:pt>
                <c:pt idx="132">
                  <c:v>140871</c:v>
                </c:pt>
                <c:pt idx="133">
                  <c:v>139294</c:v>
                </c:pt>
                <c:pt idx="134">
                  <c:v>132749</c:v>
                </c:pt>
                <c:pt idx="135">
                  <c:v>124438</c:v>
                </c:pt>
                <c:pt idx="136">
                  <c:v>110130</c:v>
                </c:pt>
                <c:pt idx="137">
                  <c:v>114511</c:v>
                </c:pt>
                <c:pt idx="138">
                  <c:v>119630</c:v>
                </c:pt>
                <c:pt idx="139">
                  <c:v>107252</c:v>
                </c:pt>
                <c:pt idx="140">
                  <c:v>109686</c:v>
                </c:pt>
                <c:pt idx="141">
                  <c:v>113528</c:v>
                </c:pt>
                <c:pt idx="142">
                  <c:v>117779</c:v>
                </c:pt>
                <c:pt idx="143">
                  <c:v>129883</c:v>
                </c:pt>
                <c:pt idx="144">
                  <c:v>131079</c:v>
                </c:pt>
                <c:pt idx="145">
                  <c:v>131840</c:v>
                </c:pt>
                <c:pt idx="146">
                  <c:v>127577</c:v>
                </c:pt>
                <c:pt idx="147">
                  <c:v>120500</c:v>
                </c:pt>
                <c:pt idx="148">
                  <c:v>109129</c:v>
                </c:pt>
                <c:pt idx="149">
                  <c:v>113452</c:v>
                </c:pt>
                <c:pt idx="150">
                  <c:v>118905</c:v>
                </c:pt>
                <c:pt idx="151">
                  <c:v>112348</c:v>
                </c:pt>
                <c:pt idx="152">
                  <c:v>115871</c:v>
                </c:pt>
                <c:pt idx="153">
                  <c:v>123474</c:v>
                </c:pt>
                <c:pt idx="154">
                  <c:v>130912</c:v>
                </c:pt>
                <c:pt idx="155">
                  <c:v>143389</c:v>
                </c:pt>
                <c:pt idx="156">
                  <c:v>147873</c:v>
                </c:pt>
                <c:pt idx="157">
                  <c:v>147893</c:v>
                </c:pt>
                <c:pt idx="158">
                  <c:v>142507</c:v>
                </c:pt>
                <c:pt idx="159">
                  <c:v>136664</c:v>
                </c:pt>
                <c:pt idx="160">
                  <c:v>126558</c:v>
                </c:pt>
                <c:pt idx="161">
                  <c:v>131326</c:v>
                </c:pt>
                <c:pt idx="162">
                  <c:v>135884</c:v>
                </c:pt>
                <c:pt idx="163">
                  <c:v>129042</c:v>
                </c:pt>
                <c:pt idx="164">
                  <c:v>130296</c:v>
                </c:pt>
                <c:pt idx="165">
                  <c:v>139313</c:v>
                </c:pt>
                <c:pt idx="166">
                  <c:v>146350</c:v>
                </c:pt>
                <c:pt idx="167">
                  <c:v>158634</c:v>
                </c:pt>
                <c:pt idx="168">
                  <c:v>165202</c:v>
                </c:pt>
                <c:pt idx="169">
                  <c:v>164684</c:v>
                </c:pt>
                <c:pt idx="170">
                  <c:v>157651</c:v>
                </c:pt>
                <c:pt idx="171">
                  <c:v>151370</c:v>
                </c:pt>
                <c:pt idx="172">
                  <c:v>143107</c:v>
                </c:pt>
                <c:pt idx="173">
                  <c:v>147225</c:v>
                </c:pt>
                <c:pt idx="174">
                  <c:v>153043</c:v>
                </c:pt>
                <c:pt idx="175">
                  <c:v>143054</c:v>
                </c:pt>
                <c:pt idx="176">
                  <c:v>148265</c:v>
                </c:pt>
                <c:pt idx="177">
                  <c:v>159261</c:v>
                </c:pt>
                <c:pt idx="178">
                  <c:v>164637</c:v>
                </c:pt>
                <c:pt idx="179">
                  <c:v>181433</c:v>
                </c:pt>
                <c:pt idx="180">
                  <c:v>182092</c:v>
                </c:pt>
                <c:pt idx="181">
                  <c:v>179901</c:v>
                </c:pt>
                <c:pt idx="182">
                  <c:v>171403</c:v>
                </c:pt>
                <c:pt idx="183">
                  <c:v>165445</c:v>
                </c:pt>
                <c:pt idx="184">
                  <c:v>154053</c:v>
                </c:pt>
                <c:pt idx="185">
                  <c:v>157909</c:v>
                </c:pt>
                <c:pt idx="186">
                  <c:v>162499</c:v>
                </c:pt>
                <c:pt idx="187">
                  <c:v>150401</c:v>
                </c:pt>
                <c:pt idx="188">
                  <c:v>155480</c:v>
                </c:pt>
                <c:pt idx="189">
                  <c:v>164563</c:v>
                </c:pt>
                <c:pt idx="190">
                  <c:v>167616</c:v>
                </c:pt>
                <c:pt idx="191">
                  <c:v>184632</c:v>
                </c:pt>
                <c:pt idx="192">
                  <c:v>162412</c:v>
                </c:pt>
                <c:pt idx="193">
                  <c:v>171072</c:v>
                </c:pt>
                <c:pt idx="194">
                  <c:v>167262</c:v>
                </c:pt>
                <c:pt idx="195">
                  <c:v>161547</c:v>
                </c:pt>
                <c:pt idx="196">
                  <c:v>151889</c:v>
                </c:pt>
                <c:pt idx="197">
                  <c:v>142391</c:v>
                </c:pt>
                <c:pt idx="198">
                  <c:v>142325</c:v>
                </c:pt>
                <c:pt idx="199">
                  <c:v>150243</c:v>
                </c:pt>
                <c:pt idx="200">
                  <c:v>142230</c:v>
                </c:pt>
                <c:pt idx="201">
                  <c:v>135253</c:v>
                </c:pt>
                <c:pt idx="202">
                  <c:v>142895</c:v>
                </c:pt>
                <c:pt idx="203">
                  <c:v>143823</c:v>
                </c:pt>
                <c:pt idx="204">
                  <c:v>163486</c:v>
                </c:pt>
                <c:pt idx="205">
                  <c:v>159500</c:v>
                </c:pt>
                <c:pt idx="206">
                  <c:v>152717</c:v>
                </c:pt>
                <c:pt idx="207">
                  <c:v>144430</c:v>
                </c:pt>
                <c:pt idx="208">
                  <c:v>131353</c:v>
                </c:pt>
                <c:pt idx="209">
                  <c:v>136528</c:v>
                </c:pt>
                <c:pt idx="210">
                  <c:v>137694</c:v>
                </c:pt>
                <c:pt idx="211">
                  <c:v>124248</c:v>
                </c:pt>
                <c:pt idx="212">
                  <c:v>125191</c:v>
                </c:pt>
                <c:pt idx="213">
                  <c:v>128454</c:v>
                </c:pt>
                <c:pt idx="214">
                  <c:v>130126</c:v>
                </c:pt>
                <c:pt idx="215">
                  <c:v>138946</c:v>
                </c:pt>
                <c:pt idx="216">
                  <c:v>140234</c:v>
                </c:pt>
                <c:pt idx="217">
                  <c:v>136701</c:v>
                </c:pt>
                <c:pt idx="218">
                  <c:v>129508</c:v>
                </c:pt>
                <c:pt idx="219">
                  <c:v>121975</c:v>
                </c:pt>
                <c:pt idx="220">
                  <c:v>110047</c:v>
                </c:pt>
                <c:pt idx="221">
                  <c:v>116541</c:v>
                </c:pt>
                <c:pt idx="222">
                  <c:v>118644</c:v>
                </c:pt>
                <c:pt idx="223">
                  <c:v>103474</c:v>
                </c:pt>
                <c:pt idx="224">
                  <c:v>102891</c:v>
                </c:pt>
                <c:pt idx="225">
                  <c:v>105900</c:v>
                </c:pt>
                <c:pt idx="226">
                  <c:v>107609</c:v>
                </c:pt>
                <c:pt idx="227">
                  <c:v>116972</c:v>
                </c:pt>
                <c:pt idx="228">
                  <c:v>117538</c:v>
                </c:pt>
                <c:pt idx="229">
                  <c:v>115587</c:v>
                </c:pt>
                <c:pt idx="230">
                  <c:v>110535</c:v>
                </c:pt>
                <c:pt idx="231">
                  <c:v>106001</c:v>
                </c:pt>
                <c:pt idx="232">
                  <c:v>95457</c:v>
                </c:pt>
                <c:pt idx="233">
                  <c:v>101966</c:v>
                </c:pt>
                <c:pt idx="234">
                  <c:v>107979</c:v>
                </c:pt>
                <c:pt idx="235">
                  <c:v>94723</c:v>
                </c:pt>
                <c:pt idx="236">
                  <c:v>96793</c:v>
                </c:pt>
                <c:pt idx="237">
                  <c:v>102135</c:v>
                </c:pt>
                <c:pt idx="238">
                  <c:v>107715</c:v>
                </c:pt>
                <c:pt idx="239">
                  <c:v>119693</c:v>
                </c:pt>
                <c:pt idx="240">
                  <c:v>119616</c:v>
                </c:pt>
                <c:pt idx="241">
                  <c:v>118790</c:v>
                </c:pt>
                <c:pt idx="242">
                  <c:v>147635</c:v>
                </c:pt>
                <c:pt idx="243">
                  <c:v>220156</c:v>
                </c:pt>
                <c:pt idx="244">
                  <c:v>205937</c:v>
                </c:pt>
                <c:pt idx="245">
                  <c:v>171156</c:v>
                </c:pt>
                <c:pt idx="246">
                  <c:v>162744</c:v>
                </c:pt>
                <c:pt idx="247">
                  <c:v>142652</c:v>
                </c:pt>
                <c:pt idx="248">
                  <c:v>144270</c:v>
                </c:pt>
                <c:pt idx="249">
                  <c:v>158818</c:v>
                </c:pt>
                <c:pt idx="250">
                  <c:v>161394</c:v>
                </c:pt>
                <c:pt idx="251">
                  <c:v>192062</c:v>
                </c:pt>
                <c:pt idx="252">
                  <c:v>175184</c:v>
                </c:pt>
                <c:pt idx="253">
                  <c:v>170659</c:v>
                </c:pt>
                <c:pt idx="254">
                  <c:v>168226</c:v>
                </c:pt>
                <c:pt idx="255">
                  <c:v>155535</c:v>
                </c:pt>
                <c:pt idx="256">
                  <c:v>135433</c:v>
                </c:pt>
                <c:pt idx="257">
                  <c:v>132600</c:v>
                </c:pt>
                <c:pt idx="258">
                  <c:v>136961</c:v>
                </c:pt>
                <c:pt idx="259">
                  <c:v>117824</c:v>
                </c:pt>
                <c:pt idx="260">
                  <c:v>116491</c:v>
                </c:pt>
                <c:pt idx="261">
                  <c:v>118726</c:v>
                </c:pt>
                <c:pt idx="262">
                  <c:v>117782</c:v>
                </c:pt>
                <c:pt idx="263">
                  <c:v>127110</c:v>
                </c:pt>
                <c:pt idx="264">
                  <c:v>133304</c:v>
                </c:pt>
                <c:pt idx="265">
                  <c:v>128239</c:v>
                </c:pt>
                <c:pt idx="266">
                  <c:v>117185</c:v>
                </c:pt>
                <c:pt idx="267">
                  <c:v>107917</c:v>
                </c:pt>
                <c:pt idx="268">
                  <c:v>96525</c:v>
                </c:pt>
                <c:pt idx="269">
                  <c:v>100809</c:v>
                </c:pt>
                <c:pt idx="270">
                  <c:v>106335</c:v>
                </c:pt>
                <c:pt idx="271">
                  <c:v>89659</c:v>
                </c:pt>
                <c:pt idx="272">
                  <c:v>89370</c:v>
                </c:pt>
                <c:pt idx="273">
                  <c:v>93371</c:v>
                </c:pt>
                <c:pt idx="274">
                  <c:v>96509</c:v>
                </c:pt>
                <c:pt idx="275">
                  <c:v>107723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8-B4F5-4B0C-97AA-554267955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990080"/>
        <c:axId val="132992000"/>
      </c:lineChart>
      <c:catAx>
        <c:axId val="1329900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2992000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132992000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333333"/>
              </a:solidFill>
              <a:prstDash val="sysDash"/>
            </a:ln>
          </c:spPr>
        </c:minorGridlines>
        <c:title>
          <c:tx>
            <c:strRef>
              <c:f>'Data 7'!$B$3:$E$3</c:f>
              <c:strCache>
                <c:ptCount val="4"/>
                <c:pt idx="0">
                  <c:v>Number</c:v>
                </c:pt>
              </c:strCache>
            </c:strRef>
          </c:tx>
          <c:layout>
            <c:manualLayout>
              <c:xMode val="edge"/>
              <c:yMode val="edge"/>
              <c:x val="2.6333853195886749E-2"/>
              <c:y val="0.19684905534117017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#,##0" sourceLinked="1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2990080"/>
        <c:crosses val="autoZero"/>
        <c:crossBetween val="midCat"/>
        <c:majorUnit val="50000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78535565065955E-2"/>
          <c:y val="0.17470382159676848"/>
          <c:w val="0.78544236129091205"/>
          <c:h val="0.69923389363563593"/>
        </c:manualLayout>
      </c:layout>
      <c:lineChart>
        <c:grouping val="standard"/>
        <c:varyColors val="0"/>
        <c:ser>
          <c:idx val="0"/>
          <c:order val="0"/>
          <c:tx>
            <c:strRef>
              <c:f>'Data 8'!$B$4</c:f>
              <c:strCache>
                <c:ptCount val="1"/>
                <c:pt idx="0">
                  <c:v>All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'Data 8'!$F$137:$F$412</c:f>
              <c:numCache>
                <c:formatCode>General</c:formatCode>
                <c:ptCount val="276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>
                  <c:v>2020</c:v>
                </c:pt>
                <c:pt idx="264">
                  <c:v>2022</c:v>
                </c:pt>
              </c:numCache>
            </c:numRef>
          </c:cat>
          <c:val>
            <c:numRef>
              <c:f>'Data 8'!$B$137:$B$412</c:f>
              <c:numCache>
                <c:formatCode>0.0</c:formatCode>
                <c:ptCount val="276"/>
                <c:pt idx="0">
                  <c:v>10.6</c:v>
                </c:pt>
                <c:pt idx="1">
                  <c:v>11.3</c:v>
                </c:pt>
                <c:pt idx="2">
                  <c:v>11.2</c:v>
                </c:pt>
                <c:pt idx="3">
                  <c:v>11</c:v>
                </c:pt>
                <c:pt idx="4">
                  <c:v>11.9</c:v>
                </c:pt>
                <c:pt idx="5">
                  <c:v>10.3</c:v>
                </c:pt>
                <c:pt idx="6">
                  <c:v>7.8</c:v>
                </c:pt>
                <c:pt idx="7">
                  <c:v>8.3000000000000007</c:v>
                </c:pt>
                <c:pt idx="8">
                  <c:v>9.1</c:v>
                </c:pt>
                <c:pt idx="9">
                  <c:v>8.9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9.9</c:v>
                </c:pt>
                <c:pt idx="13">
                  <c:v>9.8000000000000007</c:v>
                </c:pt>
                <c:pt idx="14">
                  <c:v>9.6</c:v>
                </c:pt>
                <c:pt idx="15">
                  <c:v>10.3</c:v>
                </c:pt>
                <c:pt idx="16">
                  <c:v>11.3</c:v>
                </c:pt>
                <c:pt idx="17">
                  <c:v>9.3000000000000007</c:v>
                </c:pt>
                <c:pt idx="18">
                  <c:v>7.6</c:v>
                </c:pt>
                <c:pt idx="19">
                  <c:v>7.8</c:v>
                </c:pt>
                <c:pt idx="20">
                  <c:v>8.6999999999999993</c:v>
                </c:pt>
                <c:pt idx="21">
                  <c:v>8.3000000000000007</c:v>
                </c:pt>
                <c:pt idx="22">
                  <c:v>8.8000000000000007</c:v>
                </c:pt>
                <c:pt idx="23">
                  <c:v>8.1</c:v>
                </c:pt>
                <c:pt idx="24">
                  <c:v>9.9</c:v>
                </c:pt>
                <c:pt idx="25">
                  <c:v>9.4</c:v>
                </c:pt>
                <c:pt idx="26">
                  <c:v>9.5</c:v>
                </c:pt>
                <c:pt idx="27">
                  <c:v>10.4</c:v>
                </c:pt>
                <c:pt idx="28">
                  <c:v>11.9</c:v>
                </c:pt>
                <c:pt idx="29">
                  <c:v>9</c:v>
                </c:pt>
                <c:pt idx="30">
                  <c:v>7.8</c:v>
                </c:pt>
                <c:pt idx="31">
                  <c:v>8.1</c:v>
                </c:pt>
                <c:pt idx="32">
                  <c:v>8.1</c:v>
                </c:pt>
                <c:pt idx="33">
                  <c:v>8.5</c:v>
                </c:pt>
                <c:pt idx="34">
                  <c:v>8.1999999999999993</c:v>
                </c:pt>
                <c:pt idx="35">
                  <c:v>8.1</c:v>
                </c:pt>
                <c:pt idx="36">
                  <c:v>9.5</c:v>
                </c:pt>
                <c:pt idx="37">
                  <c:v>9</c:v>
                </c:pt>
                <c:pt idx="38">
                  <c:v>9.9</c:v>
                </c:pt>
                <c:pt idx="39">
                  <c:v>10.4</c:v>
                </c:pt>
                <c:pt idx="40">
                  <c:v>11.4</c:v>
                </c:pt>
                <c:pt idx="41">
                  <c:v>9.6</c:v>
                </c:pt>
                <c:pt idx="42">
                  <c:v>7.9</c:v>
                </c:pt>
                <c:pt idx="43">
                  <c:v>7.7</c:v>
                </c:pt>
                <c:pt idx="44">
                  <c:v>8</c:v>
                </c:pt>
                <c:pt idx="45">
                  <c:v>8.3000000000000007</c:v>
                </c:pt>
                <c:pt idx="46">
                  <c:v>8.1999999999999993</c:v>
                </c:pt>
                <c:pt idx="47">
                  <c:v>8.1999999999999993</c:v>
                </c:pt>
                <c:pt idx="48">
                  <c:v>9.5</c:v>
                </c:pt>
                <c:pt idx="49">
                  <c:v>9</c:v>
                </c:pt>
                <c:pt idx="50">
                  <c:v>9.5</c:v>
                </c:pt>
                <c:pt idx="51">
                  <c:v>10.6</c:v>
                </c:pt>
                <c:pt idx="52">
                  <c:v>11.6</c:v>
                </c:pt>
                <c:pt idx="53">
                  <c:v>8.9</c:v>
                </c:pt>
                <c:pt idx="54">
                  <c:v>7.8</c:v>
                </c:pt>
                <c:pt idx="55">
                  <c:v>8</c:v>
                </c:pt>
                <c:pt idx="56">
                  <c:v>7.2</c:v>
                </c:pt>
                <c:pt idx="57">
                  <c:v>8</c:v>
                </c:pt>
                <c:pt idx="58">
                  <c:v>8.1</c:v>
                </c:pt>
                <c:pt idx="59">
                  <c:v>7.7</c:v>
                </c:pt>
                <c:pt idx="60">
                  <c:v>9.8000000000000007</c:v>
                </c:pt>
                <c:pt idx="61">
                  <c:v>9.1999999999999993</c:v>
                </c:pt>
                <c:pt idx="62">
                  <c:v>8.5</c:v>
                </c:pt>
                <c:pt idx="63">
                  <c:v>10</c:v>
                </c:pt>
                <c:pt idx="64">
                  <c:v>10.199999999999999</c:v>
                </c:pt>
                <c:pt idx="65">
                  <c:v>8.6999999999999993</c:v>
                </c:pt>
                <c:pt idx="66">
                  <c:v>7.3</c:v>
                </c:pt>
                <c:pt idx="67">
                  <c:v>7.2</c:v>
                </c:pt>
                <c:pt idx="68">
                  <c:v>7.1</c:v>
                </c:pt>
                <c:pt idx="69">
                  <c:v>7.2</c:v>
                </c:pt>
                <c:pt idx="70">
                  <c:v>8</c:v>
                </c:pt>
                <c:pt idx="71">
                  <c:v>7.6</c:v>
                </c:pt>
                <c:pt idx="72">
                  <c:v>8.6999999999999993</c:v>
                </c:pt>
                <c:pt idx="73">
                  <c:v>8.4</c:v>
                </c:pt>
                <c:pt idx="74">
                  <c:v>8.1</c:v>
                </c:pt>
                <c:pt idx="75">
                  <c:v>8.6</c:v>
                </c:pt>
                <c:pt idx="76">
                  <c:v>10.1</c:v>
                </c:pt>
                <c:pt idx="77">
                  <c:v>8.1</c:v>
                </c:pt>
                <c:pt idx="78">
                  <c:v>6.6</c:v>
                </c:pt>
                <c:pt idx="79">
                  <c:v>6.9</c:v>
                </c:pt>
                <c:pt idx="80">
                  <c:v>6.8</c:v>
                </c:pt>
                <c:pt idx="81">
                  <c:v>7.2</c:v>
                </c:pt>
                <c:pt idx="82">
                  <c:v>6.7</c:v>
                </c:pt>
                <c:pt idx="83">
                  <c:v>6.4</c:v>
                </c:pt>
                <c:pt idx="84">
                  <c:v>7.6</c:v>
                </c:pt>
                <c:pt idx="85">
                  <c:v>7.5</c:v>
                </c:pt>
                <c:pt idx="86">
                  <c:v>7.7</c:v>
                </c:pt>
                <c:pt idx="87">
                  <c:v>7.2</c:v>
                </c:pt>
                <c:pt idx="88">
                  <c:v>8.5</c:v>
                </c:pt>
                <c:pt idx="89">
                  <c:v>7.4</c:v>
                </c:pt>
                <c:pt idx="90">
                  <c:v>5.9</c:v>
                </c:pt>
                <c:pt idx="91">
                  <c:v>5.9</c:v>
                </c:pt>
                <c:pt idx="92">
                  <c:v>6.4</c:v>
                </c:pt>
                <c:pt idx="93">
                  <c:v>6.2</c:v>
                </c:pt>
                <c:pt idx="94">
                  <c:v>6.1</c:v>
                </c:pt>
                <c:pt idx="95">
                  <c:v>6</c:v>
                </c:pt>
                <c:pt idx="96">
                  <c:v>6.8</c:v>
                </c:pt>
                <c:pt idx="97">
                  <c:v>6.4</c:v>
                </c:pt>
                <c:pt idx="98">
                  <c:v>6.8</c:v>
                </c:pt>
                <c:pt idx="99">
                  <c:v>6.2</c:v>
                </c:pt>
                <c:pt idx="100">
                  <c:v>8.8000000000000007</c:v>
                </c:pt>
                <c:pt idx="101">
                  <c:v>6.8</c:v>
                </c:pt>
                <c:pt idx="102">
                  <c:v>5.2</c:v>
                </c:pt>
                <c:pt idx="103">
                  <c:v>5.6</c:v>
                </c:pt>
                <c:pt idx="104">
                  <c:v>5.9</c:v>
                </c:pt>
                <c:pt idx="105">
                  <c:v>5.8</c:v>
                </c:pt>
                <c:pt idx="106">
                  <c:v>6</c:v>
                </c:pt>
                <c:pt idx="107">
                  <c:v>6.1</c:v>
                </c:pt>
                <c:pt idx="108">
                  <c:v>7</c:v>
                </c:pt>
                <c:pt idx="109">
                  <c:v>7.6</c:v>
                </c:pt>
                <c:pt idx="110">
                  <c:v>8.3000000000000007</c:v>
                </c:pt>
                <c:pt idx="111">
                  <c:v>8.8000000000000007</c:v>
                </c:pt>
                <c:pt idx="112">
                  <c:v>10.9</c:v>
                </c:pt>
                <c:pt idx="113">
                  <c:v>9.1</c:v>
                </c:pt>
                <c:pt idx="114">
                  <c:v>7.7</c:v>
                </c:pt>
                <c:pt idx="115">
                  <c:v>7.6</c:v>
                </c:pt>
                <c:pt idx="116">
                  <c:v>7.3</c:v>
                </c:pt>
                <c:pt idx="117">
                  <c:v>8.1999999999999993</c:v>
                </c:pt>
                <c:pt idx="118">
                  <c:v>8.5</c:v>
                </c:pt>
                <c:pt idx="119">
                  <c:v>7.9</c:v>
                </c:pt>
                <c:pt idx="120">
                  <c:v>9.5</c:v>
                </c:pt>
                <c:pt idx="121">
                  <c:v>9.1999999999999993</c:v>
                </c:pt>
                <c:pt idx="122">
                  <c:v>9.1</c:v>
                </c:pt>
                <c:pt idx="123">
                  <c:v>9.3000000000000007</c:v>
                </c:pt>
                <c:pt idx="124">
                  <c:v>10.5</c:v>
                </c:pt>
                <c:pt idx="125">
                  <c:v>8.8000000000000007</c:v>
                </c:pt>
                <c:pt idx="126">
                  <c:v>7.5</c:v>
                </c:pt>
                <c:pt idx="127">
                  <c:v>7.3</c:v>
                </c:pt>
                <c:pt idx="128">
                  <c:v>7</c:v>
                </c:pt>
                <c:pt idx="129">
                  <c:v>7.4</c:v>
                </c:pt>
                <c:pt idx="130">
                  <c:v>7.1</c:v>
                </c:pt>
                <c:pt idx="131">
                  <c:v>7.9</c:v>
                </c:pt>
                <c:pt idx="132" formatCode="General">
                  <c:v>8.1999999999999993</c:v>
                </c:pt>
                <c:pt idx="133" formatCode="General">
                  <c:v>8.4</c:v>
                </c:pt>
                <c:pt idx="134" formatCode="General">
                  <c:v>9.3000000000000007</c:v>
                </c:pt>
                <c:pt idx="135" formatCode="General">
                  <c:v>8.1999999999999993</c:v>
                </c:pt>
                <c:pt idx="136" formatCode="General">
                  <c:v>9.8000000000000007</c:v>
                </c:pt>
                <c:pt idx="137" formatCode="General">
                  <c:v>8.4</c:v>
                </c:pt>
                <c:pt idx="138" formatCode="General">
                  <c:v>6.9</c:v>
                </c:pt>
                <c:pt idx="139" formatCode="General">
                  <c:v>6.6</c:v>
                </c:pt>
                <c:pt idx="140" formatCode="General">
                  <c:v>6.9</c:v>
                </c:pt>
                <c:pt idx="141">
                  <c:v>7</c:v>
                </c:pt>
                <c:pt idx="142" formatCode="General">
                  <c:v>6.2</c:v>
                </c:pt>
                <c:pt idx="143" formatCode="General">
                  <c:v>7.4</c:v>
                </c:pt>
                <c:pt idx="144" formatCode="General">
                  <c:v>7.8</c:v>
                </c:pt>
                <c:pt idx="145" formatCode="General">
                  <c:v>7.7</c:v>
                </c:pt>
                <c:pt idx="146" formatCode="General">
                  <c:v>8.5</c:v>
                </c:pt>
                <c:pt idx="147" formatCode="General">
                  <c:v>8.4</c:v>
                </c:pt>
                <c:pt idx="148" formatCode="General">
                  <c:v>9.5</c:v>
                </c:pt>
                <c:pt idx="149" formatCode="General">
                  <c:v>7.9</c:v>
                </c:pt>
                <c:pt idx="150" formatCode="General">
                  <c:v>6.9</c:v>
                </c:pt>
                <c:pt idx="151" formatCode="General">
                  <c:v>7.3</c:v>
                </c:pt>
                <c:pt idx="152" formatCode="General">
                  <c:v>7.1</c:v>
                </c:pt>
                <c:pt idx="153" formatCode="General">
                  <c:v>6.9</c:v>
                </c:pt>
                <c:pt idx="154" formatCode="General">
                  <c:v>7.3</c:v>
                </c:pt>
                <c:pt idx="155" formatCode="General">
                  <c:v>6.9</c:v>
                </c:pt>
                <c:pt idx="156">
                  <c:v>8.6999999999999993</c:v>
                </c:pt>
                <c:pt idx="157">
                  <c:v>8.6999999999999993</c:v>
                </c:pt>
                <c:pt idx="158">
                  <c:v>9</c:v>
                </c:pt>
                <c:pt idx="159">
                  <c:v>8.8000000000000007</c:v>
                </c:pt>
                <c:pt idx="160">
                  <c:v>10.8</c:v>
                </c:pt>
                <c:pt idx="161">
                  <c:v>7.8</c:v>
                </c:pt>
                <c:pt idx="162">
                  <c:v>6.6</c:v>
                </c:pt>
                <c:pt idx="163">
                  <c:v>7.1</c:v>
                </c:pt>
                <c:pt idx="164">
                  <c:v>7.6</c:v>
                </c:pt>
                <c:pt idx="165">
                  <c:v>7.4</c:v>
                </c:pt>
                <c:pt idx="166">
                  <c:v>7.9</c:v>
                </c:pt>
                <c:pt idx="167">
                  <c:v>7.9</c:v>
                </c:pt>
                <c:pt idx="168">
                  <c:v>8.5</c:v>
                </c:pt>
                <c:pt idx="169">
                  <c:v>9.1</c:v>
                </c:pt>
                <c:pt idx="170">
                  <c:v>9.5</c:v>
                </c:pt>
                <c:pt idx="171">
                  <c:v>9</c:v>
                </c:pt>
                <c:pt idx="172">
                  <c:v>10.7</c:v>
                </c:pt>
                <c:pt idx="173">
                  <c:v>9.1999999999999993</c:v>
                </c:pt>
                <c:pt idx="174">
                  <c:v>7</c:v>
                </c:pt>
                <c:pt idx="175">
                  <c:v>7.4</c:v>
                </c:pt>
                <c:pt idx="176">
                  <c:v>8.1999999999999993</c:v>
                </c:pt>
                <c:pt idx="177">
                  <c:v>8.3000000000000007</c:v>
                </c:pt>
                <c:pt idx="178">
                  <c:v>8.1999999999999993</c:v>
                </c:pt>
                <c:pt idx="179">
                  <c:v>8.8000000000000007</c:v>
                </c:pt>
                <c:pt idx="180">
                  <c:v>8.8000000000000007</c:v>
                </c:pt>
                <c:pt idx="181">
                  <c:v>10.1</c:v>
                </c:pt>
                <c:pt idx="182">
                  <c:v>10.3</c:v>
                </c:pt>
                <c:pt idx="183">
                  <c:v>10.3</c:v>
                </c:pt>
                <c:pt idx="184">
                  <c:v>11.8</c:v>
                </c:pt>
                <c:pt idx="185">
                  <c:v>10</c:v>
                </c:pt>
                <c:pt idx="186">
                  <c:v>8.4</c:v>
                </c:pt>
                <c:pt idx="187">
                  <c:v>8.3000000000000007</c:v>
                </c:pt>
                <c:pt idx="188">
                  <c:v>8.4</c:v>
                </c:pt>
                <c:pt idx="189">
                  <c:v>8.6999999999999993</c:v>
                </c:pt>
                <c:pt idx="190">
                  <c:v>8.1999999999999993</c:v>
                </c:pt>
                <c:pt idx="191">
                  <c:v>9.1999999999999993</c:v>
                </c:pt>
                <c:pt idx="192">
                  <c:v>9.3000000000000007</c:v>
                </c:pt>
                <c:pt idx="193">
                  <c:v>9.4</c:v>
                </c:pt>
                <c:pt idx="194">
                  <c:v>10.1</c:v>
                </c:pt>
                <c:pt idx="195">
                  <c:v>9.8000000000000007</c:v>
                </c:pt>
                <c:pt idx="196">
                  <c:v>10.8</c:v>
                </c:pt>
                <c:pt idx="197">
                  <c:v>9.3000000000000007</c:v>
                </c:pt>
                <c:pt idx="198">
                  <c:v>7.8</c:v>
                </c:pt>
                <c:pt idx="199">
                  <c:v>7.2</c:v>
                </c:pt>
                <c:pt idx="200">
                  <c:v>7.7</c:v>
                </c:pt>
                <c:pt idx="201">
                  <c:v>8.1</c:v>
                </c:pt>
                <c:pt idx="202">
                  <c:v>8.1</c:v>
                </c:pt>
                <c:pt idx="203">
                  <c:v>7.9</c:v>
                </c:pt>
                <c:pt idx="204">
                  <c:v>9.1999999999999993</c:v>
                </c:pt>
                <c:pt idx="205">
                  <c:v>9.1999999999999993</c:v>
                </c:pt>
                <c:pt idx="206">
                  <c:v>9.6</c:v>
                </c:pt>
                <c:pt idx="207">
                  <c:v>10.199999999999999</c:v>
                </c:pt>
                <c:pt idx="208">
                  <c:v>10.7</c:v>
                </c:pt>
                <c:pt idx="209">
                  <c:v>8.9</c:v>
                </c:pt>
                <c:pt idx="210">
                  <c:v>7.5</c:v>
                </c:pt>
                <c:pt idx="211">
                  <c:v>7.5</c:v>
                </c:pt>
                <c:pt idx="212">
                  <c:v>8</c:v>
                </c:pt>
                <c:pt idx="213">
                  <c:v>7.3</c:v>
                </c:pt>
                <c:pt idx="214">
                  <c:v>7.1</c:v>
                </c:pt>
                <c:pt idx="215">
                  <c:v>8.4</c:v>
                </c:pt>
                <c:pt idx="216">
                  <c:v>8.8000000000000007</c:v>
                </c:pt>
                <c:pt idx="217">
                  <c:v>8.6</c:v>
                </c:pt>
                <c:pt idx="218">
                  <c:v>8.8000000000000007</c:v>
                </c:pt>
                <c:pt idx="219">
                  <c:v>8.6</c:v>
                </c:pt>
                <c:pt idx="220">
                  <c:v>9.3000000000000007</c:v>
                </c:pt>
                <c:pt idx="221">
                  <c:v>6.7</c:v>
                </c:pt>
                <c:pt idx="222">
                  <c:v>6.5</c:v>
                </c:pt>
                <c:pt idx="223">
                  <c:v>6.8</c:v>
                </c:pt>
                <c:pt idx="224">
                  <c:v>6.3</c:v>
                </c:pt>
                <c:pt idx="225">
                  <c:v>6.3</c:v>
                </c:pt>
                <c:pt idx="226">
                  <c:v>6.2</c:v>
                </c:pt>
                <c:pt idx="227">
                  <c:v>5.4</c:v>
                </c:pt>
                <c:pt idx="228">
                  <c:v>6.8</c:v>
                </c:pt>
                <c:pt idx="229">
                  <c:v>7.4</c:v>
                </c:pt>
                <c:pt idx="230">
                  <c:v>7</c:v>
                </c:pt>
                <c:pt idx="231">
                  <c:v>8</c:v>
                </c:pt>
                <c:pt idx="232">
                  <c:v>8.8000000000000007</c:v>
                </c:pt>
                <c:pt idx="233">
                  <c:v>6.2</c:v>
                </c:pt>
                <c:pt idx="234">
                  <c:v>6</c:v>
                </c:pt>
                <c:pt idx="235">
                  <c:v>6.1</c:v>
                </c:pt>
                <c:pt idx="236">
                  <c:v>5.9</c:v>
                </c:pt>
                <c:pt idx="237">
                  <c:v>6.2</c:v>
                </c:pt>
                <c:pt idx="238">
                  <c:v>5.9</c:v>
                </c:pt>
                <c:pt idx="239">
                  <c:v>6</c:v>
                </c:pt>
                <c:pt idx="240">
                  <c:v>7.2</c:v>
                </c:pt>
                <c:pt idx="241">
                  <c:v>6.9</c:v>
                </c:pt>
                <c:pt idx="242">
                  <c:v>7.3</c:v>
                </c:pt>
                <c:pt idx="243">
                  <c:v>8.1</c:v>
                </c:pt>
                <c:pt idx="244">
                  <c:v>10.6</c:v>
                </c:pt>
                <c:pt idx="245">
                  <c:v>7.9</c:v>
                </c:pt>
                <c:pt idx="246">
                  <c:v>7.7</c:v>
                </c:pt>
                <c:pt idx="247">
                  <c:v>7.7</c:v>
                </c:pt>
                <c:pt idx="248">
                  <c:v>7.6</c:v>
                </c:pt>
                <c:pt idx="249">
                  <c:v>7.4</c:v>
                </c:pt>
                <c:pt idx="250">
                  <c:v>7</c:v>
                </c:pt>
                <c:pt idx="251">
                  <c:v>7.6</c:v>
                </c:pt>
                <c:pt idx="252">
                  <c:v>8.8000000000000007</c:v>
                </c:pt>
                <c:pt idx="253">
                  <c:v>8.3000000000000007</c:v>
                </c:pt>
                <c:pt idx="254">
                  <c:v>8.1999999999999993</c:v>
                </c:pt>
                <c:pt idx="255">
                  <c:v>9.6</c:v>
                </c:pt>
                <c:pt idx="256">
                  <c:v>10.3</c:v>
                </c:pt>
                <c:pt idx="257">
                  <c:v>7.6</c:v>
                </c:pt>
                <c:pt idx="258">
                  <c:v>7.1</c:v>
                </c:pt>
                <c:pt idx="259">
                  <c:v>6.5</c:v>
                </c:pt>
                <c:pt idx="260">
                  <c:v>7</c:v>
                </c:pt>
                <c:pt idx="261">
                  <c:v>6</c:v>
                </c:pt>
                <c:pt idx="262">
                  <c:v>6</c:v>
                </c:pt>
                <c:pt idx="263">
                  <c:v>6.7</c:v>
                </c:pt>
                <c:pt idx="264">
                  <c:v>7.5</c:v>
                </c:pt>
                <c:pt idx="265">
                  <c:v>6.7</c:v>
                </c:pt>
                <c:pt idx="266">
                  <c:v>7</c:v>
                </c:pt>
                <c:pt idx="267">
                  <c:v>6.9</c:v>
                </c:pt>
                <c:pt idx="268">
                  <c:v>7.9</c:v>
                </c:pt>
                <c:pt idx="269">
                  <c:v>6.8</c:v>
                </c:pt>
                <c:pt idx="270">
                  <c:v>6.6</c:v>
                </c:pt>
                <c:pt idx="271">
                  <c:v>6.7</c:v>
                </c:pt>
                <c:pt idx="272">
                  <c:v>6.7</c:v>
                </c:pt>
                <c:pt idx="273">
                  <c:v>5.8</c:v>
                </c:pt>
                <c:pt idx="274">
                  <c:v>5.9</c:v>
                </c:pt>
                <c:pt idx="275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2-4360-91D7-0F96EE6DFED2}"/>
            </c:ext>
          </c:extLst>
        </c:ser>
        <c:ser>
          <c:idx val="1"/>
          <c:order val="1"/>
          <c:tx>
            <c:strRef>
              <c:f>'Data 8'!$C$4</c:f>
              <c:strCache>
                <c:ptCount val="1"/>
                <c:pt idx="0">
                  <c:v>Men</c:v>
                </c:pt>
              </c:strCache>
            </c:strRef>
          </c:tx>
          <c:spPr>
            <a:ln w="381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8'!$F$137:$F$412</c:f>
              <c:numCache>
                <c:formatCode>General</c:formatCode>
                <c:ptCount val="276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>
                  <c:v>2020</c:v>
                </c:pt>
                <c:pt idx="264">
                  <c:v>2022</c:v>
                </c:pt>
              </c:numCache>
            </c:numRef>
          </c:cat>
          <c:val>
            <c:numRef>
              <c:f>'Data 8'!$C$137:$C$412</c:f>
              <c:numCache>
                <c:formatCode>0.0</c:formatCode>
                <c:ptCount val="276"/>
                <c:pt idx="0">
                  <c:v>10.1</c:v>
                </c:pt>
                <c:pt idx="1">
                  <c:v>11.3</c:v>
                </c:pt>
                <c:pt idx="2">
                  <c:v>10.7</c:v>
                </c:pt>
                <c:pt idx="3">
                  <c:v>11.4</c:v>
                </c:pt>
                <c:pt idx="4">
                  <c:v>10.5</c:v>
                </c:pt>
                <c:pt idx="5">
                  <c:v>9</c:v>
                </c:pt>
                <c:pt idx="6">
                  <c:v>6.7</c:v>
                </c:pt>
                <c:pt idx="7">
                  <c:v>7.1</c:v>
                </c:pt>
                <c:pt idx="8">
                  <c:v>8.1999999999999993</c:v>
                </c:pt>
                <c:pt idx="9">
                  <c:v>8.3000000000000007</c:v>
                </c:pt>
                <c:pt idx="10">
                  <c:v>7.9</c:v>
                </c:pt>
                <c:pt idx="11">
                  <c:v>7.8</c:v>
                </c:pt>
                <c:pt idx="12">
                  <c:v>9</c:v>
                </c:pt>
                <c:pt idx="13">
                  <c:v>9.1</c:v>
                </c:pt>
                <c:pt idx="14">
                  <c:v>9.5</c:v>
                </c:pt>
                <c:pt idx="15">
                  <c:v>10.4</c:v>
                </c:pt>
                <c:pt idx="16">
                  <c:v>10.8</c:v>
                </c:pt>
                <c:pt idx="17">
                  <c:v>8.4</c:v>
                </c:pt>
                <c:pt idx="18">
                  <c:v>7</c:v>
                </c:pt>
                <c:pt idx="19">
                  <c:v>7.1</c:v>
                </c:pt>
                <c:pt idx="20">
                  <c:v>7.9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7.8</c:v>
                </c:pt>
                <c:pt idx="24">
                  <c:v>9.9</c:v>
                </c:pt>
                <c:pt idx="25">
                  <c:v>9.6</c:v>
                </c:pt>
                <c:pt idx="26">
                  <c:v>9.1999999999999993</c:v>
                </c:pt>
                <c:pt idx="27">
                  <c:v>10.8</c:v>
                </c:pt>
                <c:pt idx="28">
                  <c:v>12.4</c:v>
                </c:pt>
                <c:pt idx="29">
                  <c:v>8.8000000000000007</c:v>
                </c:pt>
                <c:pt idx="30">
                  <c:v>7.8</c:v>
                </c:pt>
                <c:pt idx="31">
                  <c:v>7.7</c:v>
                </c:pt>
                <c:pt idx="32">
                  <c:v>8.1999999999999993</c:v>
                </c:pt>
                <c:pt idx="33">
                  <c:v>8.1</c:v>
                </c:pt>
                <c:pt idx="34">
                  <c:v>8.1</c:v>
                </c:pt>
                <c:pt idx="35">
                  <c:v>8.6999999999999993</c:v>
                </c:pt>
                <c:pt idx="36">
                  <c:v>9.8000000000000007</c:v>
                </c:pt>
                <c:pt idx="37">
                  <c:v>9</c:v>
                </c:pt>
                <c:pt idx="38">
                  <c:v>10.9</c:v>
                </c:pt>
                <c:pt idx="39">
                  <c:v>11.1</c:v>
                </c:pt>
                <c:pt idx="40">
                  <c:v>11.8</c:v>
                </c:pt>
                <c:pt idx="41">
                  <c:v>10.1</c:v>
                </c:pt>
                <c:pt idx="42">
                  <c:v>7.4</c:v>
                </c:pt>
                <c:pt idx="43">
                  <c:v>7.4</c:v>
                </c:pt>
                <c:pt idx="44">
                  <c:v>8</c:v>
                </c:pt>
                <c:pt idx="45">
                  <c:v>7.7</c:v>
                </c:pt>
                <c:pt idx="46">
                  <c:v>8.3000000000000007</c:v>
                </c:pt>
                <c:pt idx="47">
                  <c:v>8.6</c:v>
                </c:pt>
                <c:pt idx="48">
                  <c:v>10.3</c:v>
                </c:pt>
                <c:pt idx="49">
                  <c:v>9.3000000000000007</c:v>
                </c:pt>
                <c:pt idx="50">
                  <c:v>9.6999999999999993</c:v>
                </c:pt>
                <c:pt idx="51">
                  <c:v>11</c:v>
                </c:pt>
                <c:pt idx="52">
                  <c:v>11.3</c:v>
                </c:pt>
                <c:pt idx="53">
                  <c:v>8.3000000000000007</c:v>
                </c:pt>
                <c:pt idx="54">
                  <c:v>7.3</c:v>
                </c:pt>
                <c:pt idx="55">
                  <c:v>7.4</c:v>
                </c:pt>
                <c:pt idx="56">
                  <c:v>6.9</c:v>
                </c:pt>
                <c:pt idx="57">
                  <c:v>7.6</c:v>
                </c:pt>
                <c:pt idx="58">
                  <c:v>8.1</c:v>
                </c:pt>
                <c:pt idx="59">
                  <c:v>7.9</c:v>
                </c:pt>
                <c:pt idx="60">
                  <c:v>9.9</c:v>
                </c:pt>
                <c:pt idx="61">
                  <c:v>9.1999999999999993</c:v>
                </c:pt>
                <c:pt idx="62">
                  <c:v>9</c:v>
                </c:pt>
                <c:pt idx="63">
                  <c:v>10.4</c:v>
                </c:pt>
                <c:pt idx="64">
                  <c:v>10</c:v>
                </c:pt>
                <c:pt idx="65">
                  <c:v>8.3000000000000007</c:v>
                </c:pt>
                <c:pt idx="66">
                  <c:v>6.5</c:v>
                </c:pt>
                <c:pt idx="67">
                  <c:v>6.9</c:v>
                </c:pt>
                <c:pt idx="68">
                  <c:v>6.4</c:v>
                </c:pt>
                <c:pt idx="69">
                  <c:v>6.8</c:v>
                </c:pt>
                <c:pt idx="70">
                  <c:v>7.8</c:v>
                </c:pt>
                <c:pt idx="71">
                  <c:v>6.8</c:v>
                </c:pt>
                <c:pt idx="72">
                  <c:v>8.6</c:v>
                </c:pt>
                <c:pt idx="73">
                  <c:v>8.5</c:v>
                </c:pt>
                <c:pt idx="74">
                  <c:v>8.1</c:v>
                </c:pt>
                <c:pt idx="75">
                  <c:v>9</c:v>
                </c:pt>
                <c:pt idx="76">
                  <c:v>10</c:v>
                </c:pt>
                <c:pt idx="77">
                  <c:v>7.2</c:v>
                </c:pt>
                <c:pt idx="78">
                  <c:v>6</c:v>
                </c:pt>
                <c:pt idx="79">
                  <c:v>6</c:v>
                </c:pt>
                <c:pt idx="80">
                  <c:v>6.2</c:v>
                </c:pt>
                <c:pt idx="81">
                  <c:v>6.6</c:v>
                </c:pt>
                <c:pt idx="82">
                  <c:v>6.3</c:v>
                </c:pt>
                <c:pt idx="83">
                  <c:v>6</c:v>
                </c:pt>
                <c:pt idx="84">
                  <c:v>7.6</c:v>
                </c:pt>
                <c:pt idx="85">
                  <c:v>7.3</c:v>
                </c:pt>
                <c:pt idx="86">
                  <c:v>7.6</c:v>
                </c:pt>
                <c:pt idx="87">
                  <c:v>7.4</c:v>
                </c:pt>
                <c:pt idx="88">
                  <c:v>8</c:v>
                </c:pt>
                <c:pt idx="89">
                  <c:v>6.7</c:v>
                </c:pt>
                <c:pt idx="90">
                  <c:v>5</c:v>
                </c:pt>
                <c:pt idx="91">
                  <c:v>5.3</c:v>
                </c:pt>
                <c:pt idx="92">
                  <c:v>6</c:v>
                </c:pt>
                <c:pt idx="93">
                  <c:v>6</c:v>
                </c:pt>
                <c:pt idx="94">
                  <c:v>5.7</c:v>
                </c:pt>
                <c:pt idx="95">
                  <c:v>5.9</c:v>
                </c:pt>
                <c:pt idx="96">
                  <c:v>6.3</c:v>
                </c:pt>
                <c:pt idx="97">
                  <c:v>5.8</c:v>
                </c:pt>
                <c:pt idx="98">
                  <c:v>7.2</c:v>
                </c:pt>
                <c:pt idx="99">
                  <c:v>6.2</c:v>
                </c:pt>
                <c:pt idx="100">
                  <c:v>8.6999999999999993</c:v>
                </c:pt>
                <c:pt idx="101">
                  <c:v>6.3</c:v>
                </c:pt>
                <c:pt idx="102">
                  <c:v>4.5</c:v>
                </c:pt>
                <c:pt idx="103">
                  <c:v>4.5999999999999996</c:v>
                </c:pt>
                <c:pt idx="104">
                  <c:v>5.7</c:v>
                </c:pt>
                <c:pt idx="105">
                  <c:v>6</c:v>
                </c:pt>
                <c:pt idx="106">
                  <c:v>5.5</c:v>
                </c:pt>
                <c:pt idx="107">
                  <c:v>6</c:v>
                </c:pt>
                <c:pt idx="108">
                  <c:v>7.3</c:v>
                </c:pt>
                <c:pt idx="109">
                  <c:v>8.1</c:v>
                </c:pt>
                <c:pt idx="110">
                  <c:v>9.6999999999999993</c:v>
                </c:pt>
                <c:pt idx="111">
                  <c:v>9.5</c:v>
                </c:pt>
                <c:pt idx="112">
                  <c:v>12</c:v>
                </c:pt>
                <c:pt idx="113">
                  <c:v>10.199999999999999</c:v>
                </c:pt>
                <c:pt idx="114">
                  <c:v>7.6</c:v>
                </c:pt>
                <c:pt idx="115">
                  <c:v>8</c:v>
                </c:pt>
                <c:pt idx="116">
                  <c:v>7.6</c:v>
                </c:pt>
                <c:pt idx="117">
                  <c:v>8.6999999999999993</c:v>
                </c:pt>
                <c:pt idx="118">
                  <c:v>9.3000000000000007</c:v>
                </c:pt>
                <c:pt idx="119">
                  <c:v>8.6999999999999993</c:v>
                </c:pt>
                <c:pt idx="120">
                  <c:v>10.8</c:v>
                </c:pt>
                <c:pt idx="121">
                  <c:v>10.1</c:v>
                </c:pt>
                <c:pt idx="122">
                  <c:v>10.5</c:v>
                </c:pt>
                <c:pt idx="123">
                  <c:v>10.5</c:v>
                </c:pt>
                <c:pt idx="124">
                  <c:v>12</c:v>
                </c:pt>
                <c:pt idx="125">
                  <c:v>8.4</c:v>
                </c:pt>
                <c:pt idx="126">
                  <c:v>7.4</c:v>
                </c:pt>
                <c:pt idx="127">
                  <c:v>7.9</c:v>
                </c:pt>
                <c:pt idx="128">
                  <c:v>7.4</c:v>
                </c:pt>
                <c:pt idx="129">
                  <c:v>7.7</c:v>
                </c:pt>
                <c:pt idx="130">
                  <c:v>8.1999999999999993</c:v>
                </c:pt>
                <c:pt idx="131">
                  <c:v>8.1999999999999993</c:v>
                </c:pt>
                <c:pt idx="132">
                  <c:v>9</c:v>
                </c:pt>
                <c:pt idx="133" formatCode="General">
                  <c:v>8.6999999999999993</c:v>
                </c:pt>
                <c:pt idx="134" formatCode="General">
                  <c:v>10.1</c:v>
                </c:pt>
                <c:pt idx="135" formatCode="General">
                  <c:v>9.6</c:v>
                </c:pt>
                <c:pt idx="136" formatCode="General">
                  <c:v>10.1</c:v>
                </c:pt>
                <c:pt idx="137" formatCode="General">
                  <c:v>8.5</c:v>
                </c:pt>
                <c:pt idx="138" formatCode="General">
                  <c:v>7.2</c:v>
                </c:pt>
                <c:pt idx="139" formatCode="General">
                  <c:v>6.5</c:v>
                </c:pt>
                <c:pt idx="140" formatCode="General">
                  <c:v>7.8</c:v>
                </c:pt>
                <c:pt idx="141" formatCode="General">
                  <c:v>7.8</c:v>
                </c:pt>
                <c:pt idx="142">
                  <c:v>7</c:v>
                </c:pt>
                <c:pt idx="143" formatCode="General">
                  <c:v>8.4</c:v>
                </c:pt>
                <c:pt idx="144" formatCode="General">
                  <c:v>8.6</c:v>
                </c:pt>
                <c:pt idx="145" formatCode="General">
                  <c:v>8.6</c:v>
                </c:pt>
                <c:pt idx="146" formatCode="General">
                  <c:v>9.1999999999999993</c:v>
                </c:pt>
                <c:pt idx="147" formatCode="General">
                  <c:v>9.8000000000000007</c:v>
                </c:pt>
                <c:pt idx="148" formatCode="General">
                  <c:v>10.5</c:v>
                </c:pt>
                <c:pt idx="149" formatCode="General">
                  <c:v>7.8</c:v>
                </c:pt>
                <c:pt idx="150" formatCode="General">
                  <c:v>6.8</c:v>
                </c:pt>
                <c:pt idx="151" formatCode="General">
                  <c:v>7.4</c:v>
                </c:pt>
                <c:pt idx="152" formatCode="General">
                  <c:v>7.5</c:v>
                </c:pt>
                <c:pt idx="153" formatCode="General">
                  <c:v>7.2</c:v>
                </c:pt>
                <c:pt idx="154" formatCode="General">
                  <c:v>8.5</c:v>
                </c:pt>
                <c:pt idx="155" formatCode="General">
                  <c:v>7.5</c:v>
                </c:pt>
                <c:pt idx="156">
                  <c:v>9.6</c:v>
                </c:pt>
                <c:pt idx="157">
                  <c:v>9.6999999999999993</c:v>
                </c:pt>
                <c:pt idx="158">
                  <c:v>9.6999999999999993</c:v>
                </c:pt>
                <c:pt idx="159">
                  <c:v>10.199999999999999</c:v>
                </c:pt>
                <c:pt idx="160">
                  <c:v>12</c:v>
                </c:pt>
                <c:pt idx="161">
                  <c:v>7.9</c:v>
                </c:pt>
                <c:pt idx="162">
                  <c:v>6.8</c:v>
                </c:pt>
                <c:pt idx="163">
                  <c:v>7.1</c:v>
                </c:pt>
                <c:pt idx="164">
                  <c:v>8.3000000000000007</c:v>
                </c:pt>
                <c:pt idx="165">
                  <c:v>7.6</c:v>
                </c:pt>
                <c:pt idx="166">
                  <c:v>8.4</c:v>
                </c:pt>
                <c:pt idx="167">
                  <c:v>8.4</c:v>
                </c:pt>
                <c:pt idx="168">
                  <c:v>9.5</c:v>
                </c:pt>
                <c:pt idx="169">
                  <c:v>10.1</c:v>
                </c:pt>
                <c:pt idx="170">
                  <c:v>9.9</c:v>
                </c:pt>
                <c:pt idx="171">
                  <c:v>10.3</c:v>
                </c:pt>
                <c:pt idx="172">
                  <c:v>11.8</c:v>
                </c:pt>
                <c:pt idx="173">
                  <c:v>8.9</c:v>
                </c:pt>
                <c:pt idx="174">
                  <c:v>7.5</c:v>
                </c:pt>
                <c:pt idx="175">
                  <c:v>7.7</c:v>
                </c:pt>
                <c:pt idx="176">
                  <c:v>8.6</c:v>
                </c:pt>
                <c:pt idx="177">
                  <c:v>9.6999999999999993</c:v>
                </c:pt>
                <c:pt idx="178">
                  <c:v>8.6999999999999993</c:v>
                </c:pt>
                <c:pt idx="179">
                  <c:v>9.4</c:v>
                </c:pt>
                <c:pt idx="180">
                  <c:v>9.9</c:v>
                </c:pt>
                <c:pt idx="181">
                  <c:v>10.5</c:v>
                </c:pt>
                <c:pt idx="182">
                  <c:v>11.3</c:v>
                </c:pt>
                <c:pt idx="183">
                  <c:v>11.1</c:v>
                </c:pt>
                <c:pt idx="184">
                  <c:v>11.9</c:v>
                </c:pt>
                <c:pt idx="185">
                  <c:v>10.5</c:v>
                </c:pt>
                <c:pt idx="186">
                  <c:v>8.6999999999999993</c:v>
                </c:pt>
                <c:pt idx="187">
                  <c:v>8.6</c:v>
                </c:pt>
                <c:pt idx="188">
                  <c:v>8.3000000000000007</c:v>
                </c:pt>
                <c:pt idx="189">
                  <c:v>9.1</c:v>
                </c:pt>
                <c:pt idx="190">
                  <c:v>9.1999999999999993</c:v>
                </c:pt>
                <c:pt idx="191">
                  <c:v>9.5</c:v>
                </c:pt>
                <c:pt idx="192">
                  <c:v>10</c:v>
                </c:pt>
                <c:pt idx="193">
                  <c:v>10.4</c:v>
                </c:pt>
                <c:pt idx="194">
                  <c:v>10.3</c:v>
                </c:pt>
                <c:pt idx="195">
                  <c:v>10.5</c:v>
                </c:pt>
                <c:pt idx="196">
                  <c:v>11.3</c:v>
                </c:pt>
                <c:pt idx="197">
                  <c:v>8.5</c:v>
                </c:pt>
                <c:pt idx="198">
                  <c:v>7.6</c:v>
                </c:pt>
                <c:pt idx="199">
                  <c:v>7.2</c:v>
                </c:pt>
                <c:pt idx="200">
                  <c:v>7.6</c:v>
                </c:pt>
                <c:pt idx="201">
                  <c:v>8</c:v>
                </c:pt>
                <c:pt idx="202">
                  <c:v>8.8000000000000007</c:v>
                </c:pt>
                <c:pt idx="203">
                  <c:v>8.1999999999999993</c:v>
                </c:pt>
                <c:pt idx="204">
                  <c:v>9</c:v>
                </c:pt>
                <c:pt idx="205">
                  <c:v>10.1</c:v>
                </c:pt>
                <c:pt idx="206">
                  <c:v>10.7</c:v>
                </c:pt>
                <c:pt idx="207">
                  <c:v>10.7</c:v>
                </c:pt>
                <c:pt idx="208">
                  <c:v>10.4</c:v>
                </c:pt>
                <c:pt idx="209">
                  <c:v>9.1999999999999993</c:v>
                </c:pt>
                <c:pt idx="210">
                  <c:v>7.4</c:v>
                </c:pt>
                <c:pt idx="211">
                  <c:v>6.9</c:v>
                </c:pt>
                <c:pt idx="212">
                  <c:v>8</c:v>
                </c:pt>
                <c:pt idx="213">
                  <c:v>7.4</c:v>
                </c:pt>
                <c:pt idx="214">
                  <c:v>7.8</c:v>
                </c:pt>
                <c:pt idx="215">
                  <c:v>8.9</c:v>
                </c:pt>
                <c:pt idx="216">
                  <c:v>8.4</c:v>
                </c:pt>
                <c:pt idx="217">
                  <c:v>8.6999999999999993</c:v>
                </c:pt>
                <c:pt idx="218">
                  <c:v>9.1999999999999993</c:v>
                </c:pt>
                <c:pt idx="219">
                  <c:v>9.3000000000000007</c:v>
                </c:pt>
                <c:pt idx="220">
                  <c:v>9.1</c:v>
                </c:pt>
                <c:pt idx="221">
                  <c:v>6.9</c:v>
                </c:pt>
                <c:pt idx="222">
                  <c:v>6.5</c:v>
                </c:pt>
                <c:pt idx="223">
                  <c:v>6.3</c:v>
                </c:pt>
                <c:pt idx="224">
                  <c:v>5.6</c:v>
                </c:pt>
                <c:pt idx="225">
                  <c:v>6.8</c:v>
                </c:pt>
                <c:pt idx="226">
                  <c:v>7.1</c:v>
                </c:pt>
                <c:pt idx="227">
                  <c:v>5.0999999999999996</c:v>
                </c:pt>
                <c:pt idx="228">
                  <c:v>7.1</c:v>
                </c:pt>
                <c:pt idx="229">
                  <c:v>8.1</c:v>
                </c:pt>
                <c:pt idx="230">
                  <c:v>8.1999999999999993</c:v>
                </c:pt>
                <c:pt idx="231">
                  <c:v>8.6999999999999993</c:v>
                </c:pt>
                <c:pt idx="232">
                  <c:v>9</c:v>
                </c:pt>
                <c:pt idx="233">
                  <c:v>6.9</c:v>
                </c:pt>
                <c:pt idx="234">
                  <c:v>5.9</c:v>
                </c:pt>
                <c:pt idx="235">
                  <c:v>6.5</c:v>
                </c:pt>
                <c:pt idx="236">
                  <c:v>6.1</c:v>
                </c:pt>
                <c:pt idx="237">
                  <c:v>6.8</c:v>
                </c:pt>
                <c:pt idx="238">
                  <c:v>6.7</c:v>
                </c:pt>
                <c:pt idx="239">
                  <c:v>6.1</c:v>
                </c:pt>
                <c:pt idx="240">
                  <c:v>7.4</c:v>
                </c:pt>
                <c:pt idx="241">
                  <c:v>7.5</c:v>
                </c:pt>
                <c:pt idx="242">
                  <c:v>7.9</c:v>
                </c:pt>
                <c:pt idx="243">
                  <c:v>8.6</c:v>
                </c:pt>
                <c:pt idx="244">
                  <c:v>10.9</c:v>
                </c:pt>
                <c:pt idx="245">
                  <c:v>7.6</c:v>
                </c:pt>
                <c:pt idx="246">
                  <c:v>7.8</c:v>
                </c:pt>
                <c:pt idx="247">
                  <c:v>7.7</c:v>
                </c:pt>
                <c:pt idx="248">
                  <c:v>7.7</c:v>
                </c:pt>
                <c:pt idx="249">
                  <c:v>7.5</c:v>
                </c:pt>
                <c:pt idx="250">
                  <c:v>7.4</c:v>
                </c:pt>
                <c:pt idx="251">
                  <c:v>8.5</c:v>
                </c:pt>
                <c:pt idx="252">
                  <c:v>9.3000000000000007</c:v>
                </c:pt>
                <c:pt idx="253">
                  <c:v>9.4</c:v>
                </c:pt>
                <c:pt idx="254">
                  <c:v>8.6</c:v>
                </c:pt>
                <c:pt idx="255">
                  <c:v>10.4</c:v>
                </c:pt>
                <c:pt idx="256">
                  <c:v>11.1</c:v>
                </c:pt>
                <c:pt idx="257">
                  <c:v>8.3000000000000007</c:v>
                </c:pt>
                <c:pt idx="258">
                  <c:v>6.7</c:v>
                </c:pt>
                <c:pt idx="259">
                  <c:v>6.8</c:v>
                </c:pt>
                <c:pt idx="260">
                  <c:v>7.5</c:v>
                </c:pt>
                <c:pt idx="261">
                  <c:v>6.6</c:v>
                </c:pt>
                <c:pt idx="262">
                  <c:v>6.4</c:v>
                </c:pt>
                <c:pt idx="263">
                  <c:v>7.2</c:v>
                </c:pt>
                <c:pt idx="264">
                  <c:v>7.7</c:v>
                </c:pt>
                <c:pt idx="265">
                  <c:v>7.4</c:v>
                </c:pt>
                <c:pt idx="266">
                  <c:v>7.3</c:v>
                </c:pt>
                <c:pt idx="267">
                  <c:v>7.7</c:v>
                </c:pt>
                <c:pt idx="268">
                  <c:v>8.4</c:v>
                </c:pt>
                <c:pt idx="269">
                  <c:v>6.9</c:v>
                </c:pt>
                <c:pt idx="270">
                  <c:v>6.4</c:v>
                </c:pt>
                <c:pt idx="271">
                  <c:v>7</c:v>
                </c:pt>
                <c:pt idx="272">
                  <c:v>6.7</c:v>
                </c:pt>
                <c:pt idx="273">
                  <c:v>5.9</c:v>
                </c:pt>
                <c:pt idx="274">
                  <c:v>6.2</c:v>
                </c:pt>
                <c:pt idx="275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2-4360-91D7-0F96EE6DFED2}"/>
            </c:ext>
          </c:extLst>
        </c:ser>
        <c:ser>
          <c:idx val="2"/>
          <c:order val="2"/>
          <c:tx>
            <c:strRef>
              <c:f>'Data 8'!$D$4</c:f>
              <c:strCache>
                <c:ptCount val="1"/>
                <c:pt idx="0">
                  <c:v>Women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8'!$F$137:$F$412</c:f>
              <c:numCache>
                <c:formatCode>General</c:formatCode>
                <c:ptCount val="276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>
                  <c:v>2020</c:v>
                </c:pt>
                <c:pt idx="264">
                  <c:v>2022</c:v>
                </c:pt>
              </c:numCache>
            </c:numRef>
          </c:cat>
          <c:val>
            <c:numRef>
              <c:f>'Data 8'!$D$137:$D$412</c:f>
              <c:numCache>
                <c:formatCode>0.0</c:formatCode>
                <c:ptCount val="276"/>
                <c:pt idx="0">
                  <c:v>11.1</c:v>
                </c:pt>
                <c:pt idx="1">
                  <c:v>11.3</c:v>
                </c:pt>
                <c:pt idx="2">
                  <c:v>11.7</c:v>
                </c:pt>
                <c:pt idx="3">
                  <c:v>10.6</c:v>
                </c:pt>
                <c:pt idx="4">
                  <c:v>13.5</c:v>
                </c:pt>
                <c:pt idx="5">
                  <c:v>11.6</c:v>
                </c:pt>
                <c:pt idx="6">
                  <c:v>9.1</c:v>
                </c:pt>
                <c:pt idx="7">
                  <c:v>9.6</c:v>
                </c:pt>
                <c:pt idx="8">
                  <c:v>10.1</c:v>
                </c:pt>
                <c:pt idx="9">
                  <c:v>9.5</c:v>
                </c:pt>
                <c:pt idx="10">
                  <c:v>9.6999999999999993</c:v>
                </c:pt>
                <c:pt idx="11">
                  <c:v>8.9</c:v>
                </c:pt>
                <c:pt idx="12">
                  <c:v>10.8</c:v>
                </c:pt>
                <c:pt idx="13">
                  <c:v>10.4</c:v>
                </c:pt>
                <c:pt idx="14">
                  <c:v>9.8000000000000007</c:v>
                </c:pt>
                <c:pt idx="15">
                  <c:v>10.199999999999999</c:v>
                </c:pt>
                <c:pt idx="16">
                  <c:v>11.7</c:v>
                </c:pt>
                <c:pt idx="17">
                  <c:v>10.3</c:v>
                </c:pt>
                <c:pt idx="18">
                  <c:v>8.1999999999999993</c:v>
                </c:pt>
                <c:pt idx="19">
                  <c:v>8.6</c:v>
                </c:pt>
                <c:pt idx="20">
                  <c:v>9.6</c:v>
                </c:pt>
                <c:pt idx="21">
                  <c:v>8.4</c:v>
                </c:pt>
                <c:pt idx="22">
                  <c:v>9.4</c:v>
                </c:pt>
                <c:pt idx="23">
                  <c:v>8.4</c:v>
                </c:pt>
                <c:pt idx="24">
                  <c:v>9.9</c:v>
                </c:pt>
                <c:pt idx="25">
                  <c:v>9.1</c:v>
                </c:pt>
                <c:pt idx="26">
                  <c:v>9.8000000000000007</c:v>
                </c:pt>
                <c:pt idx="27">
                  <c:v>10</c:v>
                </c:pt>
                <c:pt idx="28">
                  <c:v>11.3</c:v>
                </c:pt>
                <c:pt idx="29">
                  <c:v>9.3000000000000007</c:v>
                </c:pt>
                <c:pt idx="30">
                  <c:v>7.9</c:v>
                </c:pt>
                <c:pt idx="31">
                  <c:v>8.5</c:v>
                </c:pt>
                <c:pt idx="32">
                  <c:v>8</c:v>
                </c:pt>
                <c:pt idx="33">
                  <c:v>8.9</c:v>
                </c:pt>
                <c:pt idx="34">
                  <c:v>8.3000000000000007</c:v>
                </c:pt>
                <c:pt idx="35">
                  <c:v>7.6</c:v>
                </c:pt>
                <c:pt idx="36">
                  <c:v>9.3000000000000007</c:v>
                </c:pt>
                <c:pt idx="37">
                  <c:v>8.9</c:v>
                </c:pt>
                <c:pt idx="38">
                  <c:v>8.9</c:v>
                </c:pt>
                <c:pt idx="39">
                  <c:v>9.6999999999999993</c:v>
                </c:pt>
                <c:pt idx="40">
                  <c:v>11</c:v>
                </c:pt>
                <c:pt idx="41">
                  <c:v>9.1999999999999993</c:v>
                </c:pt>
                <c:pt idx="42">
                  <c:v>8.5</c:v>
                </c:pt>
                <c:pt idx="43">
                  <c:v>8</c:v>
                </c:pt>
                <c:pt idx="44">
                  <c:v>8</c:v>
                </c:pt>
                <c:pt idx="45">
                  <c:v>8.9</c:v>
                </c:pt>
                <c:pt idx="46">
                  <c:v>8.1999999999999993</c:v>
                </c:pt>
                <c:pt idx="47">
                  <c:v>7.8</c:v>
                </c:pt>
                <c:pt idx="48">
                  <c:v>8.8000000000000007</c:v>
                </c:pt>
                <c:pt idx="49">
                  <c:v>8.6999999999999993</c:v>
                </c:pt>
                <c:pt idx="50">
                  <c:v>9.1999999999999993</c:v>
                </c:pt>
                <c:pt idx="51">
                  <c:v>10.199999999999999</c:v>
                </c:pt>
                <c:pt idx="52">
                  <c:v>12</c:v>
                </c:pt>
                <c:pt idx="53">
                  <c:v>9.5</c:v>
                </c:pt>
                <c:pt idx="54">
                  <c:v>8.5</c:v>
                </c:pt>
                <c:pt idx="55">
                  <c:v>8.6</c:v>
                </c:pt>
                <c:pt idx="56">
                  <c:v>7.5</c:v>
                </c:pt>
                <c:pt idx="57">
                  <c:v>8.4</c:v>
                </c:pt>
                <c:pt idx="58">
                  <c:v>8</c:v>
                </c:pt>
                <c:pt idx="59">
                  <c:v>7.5</c:v>
                </c:pt>
                <c:pt idx="60">
                  <c:v>9.6</c:v>
                </c:pt>
                <c:pt idx="61">
                  <c:v>9.1</c:v>
                </c:pt>
                <c:pt idx="62">
                  <c:v>7.9</c:v>
                </c:pt>
                <c:pt idx="63">
                  <c:v>9.6</c:v>
                </c:pt>
                <c:pt idx="64">
                  <c:v>10.4</c:v>
                </c:pt>
                <c:pt idx="65">
                  <c:v>9</c:v>
                </c:pt>
                <c:pt idx="66">
                  <c:v>8.1999999999999993</c:v>
                </c:pt>
                <c:pt idx="67">
                  <c:v>7.4</c:v>
                </c:pt>
                <c:pt idx="68">
                  <c:v>7.9</c:v>
                </c:pt>
                <c:pt idx="69">
                  <c:v>7.5</c:v>
                </c:pt>
                <c:pt idx="70">
                  <c:v>8.1</c:v>
                </c:pt>
                <c:pt idx="71">
                  <c:v>8.6</c:v>
                </c:pt>
                <c:pt idx="72">
                  <c:v>8.9</c:v>
                </c:pt>
                <c:pt idx="73">
                  <c:v>8.1999999999999993</c:v>
                </c:pt>
                <c:pt idx="74">
                  <c:v>8.1</c:v>
                </c:pt>
                <c:pt idx="75">
                  <c:v>8.1999999999999993</c:v>
                </c:pt>
                <c:pt idx="76">
                  <c:v>10.3</c:v>
                </c:pt>
                <c:pt idx="77">
                  <c:v>9</c:v>
                </c:pt>
                <c:pt idx="78">
                  <c:v>7.2</c:v>
                </c:pt>
                <c:pt idx="79">
                  <c:v>7.8</c:v>
                </c:pt>
                <c:pt idx="80">
                  <c:v>7.5</c:v>
                </c:pt>
                <c:pt idx="81">
                  <c:v>7.8</c:v>
                </c:pt>
                <c:pt idx="82">
                  <c:v>7.1</c:v>
                </c:pt>
                <c:pt idx="83">
                  <c:v>6.8</c:v>
                </c:pt>
                <c:pt idx="84">
                  <c:v>7.5</c:v>
                </c:pt>
                <c:pt idx="85">
                  <c:v>7.7</c:v>
                </c:pt>
                <c:pt idx="86">
                  <c:v>7.7</c:v>
                </c:pt>
                <c:pt idx="87">
                  <c:v>7</c:v>
                </c:pt>
                <c:pt idx="88">
                  <c:v>9</c:v>
                </c:pt>
                <c:pt idx="89">
                  <c:v>8.1</c:v>
                </c:pt>
                <c:pt idx="90">
                  <c:v>6.8</c:v>
                </c:pt>
                <c:pt idx="91">
                  <c:v>6.6</c:v>
                </c:pt>
                <c:pt idx="92">
                  <c:v>6.8</c:v>
                </c:pt>
                <c:pt idx="93">
                  <c:v>6.3</c:v>
                </c:pt>
                <c:pt idx="94">
                  <c:v>6.6</c:v>
                </c:pt>
                <c:pt idx="95">
                  <c:v>6.1</c:v>
                </c:pt>
                <c:pt idx="96">
                  <c:v>7.3</c:v>
                </c:pt>
                <c:pt idx="97">
                  <c:v>7</c:v>
                </c:pt>
                <c:pt idx="98">
                  <c:v>6.3</c:v>
                </c:pt>
                <c:pt idx="99">
                  <c:v>6.2</c:v>
                </c:pt>
                <c:pt idx="100">
                  <c:v>9</c:v>
                </c:pt>
                <c:pt idx="101">
                  <c:v>7.4</c:v>
                </c:pt>
                <c:pt idx="102">
                  <c:v>6</c:v>
                </c:pt>
                <c:pt idx="103">
                  <c:v>6.5</c:v>
                </c:pt>
                <c:pt idx="104">
                  <c:v>6.1</c:v>
                </c:pt>
                <c:pt idx="105">
                  <c:v>5.6</c:v>
                </c:pt>
                <c:pt idx="106">
                  <c:v>6.6</c:v>
                </c:pt>
                <c:pt idx="107">
                  <c:v>6.1</c:v>
                </c:pt>
                <c:pt idx="108">
                  <c:v>6.7</c:v>
                </c:pt>
                <c:pt idx="109">
                  <c:v>7</c:v>
                </c:pt>
                <c:pt idx="110">
                  <c:v>6.9</c:v>
                </c:pt>
                <c:pt idx="111">
                  <c:v>8</c:v>
                </c:pt>
                <c:pt idx="112">
                  <c:v>9.6999999999999993</c:v>
                </c:pt>
                <c:pt idx="113">
                  <c:v>7.9</c:v>
                </c:pt>
                <c:pt idx="114">
                  <c:v>7.9</c:v>
                </c:pt>
                <c:pt idx="115">
                  <c:v>7.1</c:v>
                </c:pt>
                <c:pt idx="116">
                  <c:v>7</c:v>
                </c:pt>
                <c:pt idx="117">
                  <c:v>7.7</c:v>
                </c:pt>
                <c:pt idx="118">
                  <c:v>7.7</c:v>
                </c:pt>
                <c:pt idx="119">
                  <c:v>7</c:v>
                </c:pt>
                <c:pt idx="120">
                  <c:v>8.1999999999999993</c:v>
                </c:pt>
                <c:pt idx="121">
                  <c:v>8.1999999999999993</c:v>
                </c:pt>
                <c:pt idx="122">
                  <c:v>7.5</c:v>
                </c:pt>
                <c:pt idx="123">
                  <c:v>8</c:v>
                </c:pt>
                <c:pt idx="124">
                  <c:v>9.6999999999999993</c:v>
                </c:pt>
                <c:pt idx="125">
                  <c:v>9.3000000000000007</c:v>
                </c:pt>
                <c:pt idx="126">
                  <c:v>7.6</c:v>
                </c:pt>
                <c:pt idx="127">
                  <c:v>6.7</c:v>
                </c:pt>
                <c:pt idx="128">
                  <c:v>6.5</c:v>
                </c:pt>
                <c:pt idx="129">
                  <c:v>7</c:v>
                </c:pt>
                <c:pt idx="130">
                  <c:v>6</c:v>
                </c:pt>
                <c:pt idx="131">
                  <c:v>7.5</c:v>
                </c:pt>
                <c:pt idx="132">
                  <c:v>7.3</c:v>
                </c:pt>
                <c:pt idx="133">
                  <c:v>8</c:v>
                </c:pt>
                <c:pt idx="134" formatCode="General">
                  <c:v>8.4</c:v>
                </c:pt>
                <c:pt idx="135">
                  <c:v>6.7</c:v>
                </c:pt>
                <c:pt idx="136">
                  <c:v>9.5</c:v>
                </c:pt>
                <c:pt idx="137">
                  <c:v>8.3000000000000007</c:v>
                </c:pt>
                <c:pt idx="138">
                  <c:v>6.6</c:v>
                </c:pt>
                <c:pt idx="139">
                  <c:v>6.6</c:v>
                </c:pt>
                <c:pt idx="140">
                  <c:v>5.8</c:v>
                </c:pt>
                <c:pt idx="141">
                  <c:v>6.2</c:v>
                </c:pt>
                <c:pt idx="142">
                  <c:v>5.4</c:v>
                </c:pt>
                <c:pt idx="143">
                  <c:v>6.3</c:v>
                </c:pt>
                <c:pt idx="144">
                  <c:v>6.9</c:v>
                </c:pt>
                <c:pt idx="145" formatCode="General">
                  <c:v>6.6</c:v>
                </c:pt>
                <c:pt idx="146" formatCode="General">
                  <c:v>7.9</c:v>
                </c:pt>
                <c:pt idx="147">
                  <c:v>6.9</c:v>
                </c:pt>
                <c:pt idx="148">
                  <c:v>8.5</c:v>
                </c:pt>
                <c:pt idx="149">
                  <c:v>8.1</c:v>
                </c:pt>
                <c:pt idx="150">
                  <c:v>7</c:v>
                </c:pt>
                <c:pt idx="151">
                  <c:v>7.2</c:v>
                </c:pt>
                <c:pt idx="152">
                  <c:v>6.6</c:v>
                </c:pt>
                <c:pt idx="153">
                  <c:v>6.6</c:v>
                </c:pt>
                <c:pt idx="154">
                  <c:v>6</c:v>
                </c:pt>
                <c:pt idx="155">
                  <c:v>6.3</c:v>
                </c:pt>
                <c:pt idx="156">
                  <c:v>7.6</c:v>
                </c:pt>
                <c:pt idx="157">
                  <c:v>7.6</c:v>
                </c:pt>
                <c:pt idx="158">
                  <c:v>8.1999999999999993</c:v>
                </c:pt>
                <c:pt idx="159">
                  <c:v>7.3</c:v>
                </c:pt>
                <c:pt idx="160">
                  <c:v>9.5</c:v>
                </c:pt>
                <c:pt idx="161">
                  <c:v>7.6</c:v>
                </c:pt>
                <c:pt idx="162">
                  <c:v>6.4</c:v>
                </c:pt>
                <c:pt idx="163">
                  <c:v>7.1</c:v>
                </c:pt>
                <c:pt idx="164">
                  <c:v>6.8</c:v>
                </c:pt>
                <c:pt idx="165">
                  <c:v>7.2</c:v>
                </c:pt>
                <c:pt idx="166">
                  <c:v>7.5</c:v>
                </c:pt>
                <c:pt idx="167">
                  <c:v>7.3</c:v>
                </c:pt>
                <c:pt idx="168">
                  <c:v>7.4</c:v>
                </c:pt>
                <c:pt idx="169">
                  <c:v>8.1</c:v>
                </c:pt>
                <c:pt idx="170">
                  <c:v>9.1999999999999993</c:v>
                </c:pt>
                <c:pt idx="171">
                  <c:v>7.6</c:v>
                </c:pt>
                <c:pt idx="172">
                  <c:v>9.6</c:v>
                </c:pt>
                <c:pt idx="173">
                  <c:v>9.5</c:v>
                </c:pt>
                <c:pt idx="174">
                  <c:v>6.6</c:v>
                </c:pt>
                <c:pt idx="175">
                  <c:v>7</c:v>
                </c:pt>
                <c:pt idx="176">
                  <c:v>7.7</c:v>
                </c:pt>
                <c:pt idx="177">
                  <c:v>6.9</c:v>
                </c:pt>
                <c:pt idx="178">
                  <c:v>7.6</c:v>
                </c:pt>
                <c:pt idx="179">
                  <c:v>8.1999999999999993</c:v>
                </c:pt>
                <c:pt idx="180">
                  <c:v>7.6</c:v>
                </c:pt>
                <c:pt idx="181">
                  <c:v>9.6999999999999993</c:v>
                </c:pt>
                <c:pt idx="182">
                  <c:v>9.1999999999999993</c:v>
                </c:pt>
                <c:pt idx="183">
                  <c:v>9.5</c:v>
                </c:pt>
                <c:pt idx="184">
                  <c:v>11.6</c:v>
                </c:pt>
                <c:pt idx="185">
                  <c:v>9.4</c:v>
                </c:pt>
                <c:pt idx="186">
                  <c:v>8.1999999999999993</c:v>
                </c:pt>
                <c:pt idx="187">
                  <c:v>7.9</c:v>
                </c:pt>
                <c:pt idx="188">
                  <c:v>8.6</c:v>
                </c:pt>
                <c:pt idx="189">
                  <c:v>8.4</c:v>
                </c:pt>
                <c:pt idx="190">
                  <c:v>7.2</c:v>
                </c:pt>
                <c:pt idx="191">
                  <c:v>8.8000000000000007</c:v>
                </c:pt>
                <c:pt idx="192">
                  <c:v>8.5</c:v>
                </c:pt>
                <c:pt idx="193">
                  <c:v>8.4</c:v>
                </c:pt>
                <c:pt idx="194">
                  <c:v>9.9</c:v>
                </c:pt>
                <c:pt idx="195">
                  <c:v>9.1</c:v>
                </c:pt>
                <c:pt idx="196">
                  <c:v>10.3</c:v>
                </c:pt>
                <c:pt idx="197">
                  <c:v>10.199999999999999</c:v>
                </c:pt>
                <c:pt idx="198">
                  <c:v>8.1</c:v>
                </c:pt>
                <c:pt idx="199">
                  <c:v>7.3</c:v>
                </c:pt>
                <c:pt idx="200">
                  <c:v>7.8</c:v>
                </c:pt>
                <c:pt idx="201">
                  <c:v>8.1999999999999993</c:v>
                </c:pt>
                <c:pt idx="202">
                  <c:v>7.4</c:v>
                </c:pt>
                <c:pt idx="203">
                  <c:v>7.5</c:v>
                </c:pt>
                <c:pt idx="204">
                  <c:v>9.4</c:v>
                </c:pt>
                <c:pt idx="205">
                  <c:v>8.1999999999999993</c:v>
                </c:pt>
                <c:pt idx="206">
                  <c:v>8.5</c:v>
                </c:pt>
                <c:pt idx="207">
                  <c:v>9.8000000000000007</c:v>
                </c:pt>
                <c:pt idx="208">
                  <c:v>11.1</c:v>
                </c:pt>
                <c:pt idx="209">
                  <c:v>8.4</c:v>
                </c:pt>
                <c:pt idx="210">
                  <c:v>7.7</c:v>
                </c:pt>
                <c:pt idx="211">
                  <c:v>8.1</c:v>
                </c:pt>
                <c:pt idx="212">
                  <c:v>8</c:v>
                </c:pt>
                <c:pt idx="213">
                  <c:v>7.2</c:v>
                </c:pt>
                <c:pt idx="214">
                  <c:v>6.3</c:v>
                </c:pt>
                <c:pt idx="215">
                  <c:v>7.9</c:v>
                </c:pt>
                <c:pt idx="216">
                  <c:v>9.3000000000000007</c:v>
                </c:pt>
                <c:pt idx="217">
                  <c:v>8.6</c:v>
                </c:pt>
                <c:pt idx="218">
                  <c:v>8.4</c:v>
                </c:pt>
                <c:pt idx="219">
                  <c:v>7.7</c:v>
                </c:pt>
                <c:pt idx="220">
                  <c:v>9.5</c:v>
                </c:pt>
                <c:pt idx="221">
                  <c:v>6.5</c:v>
                </c:pt>
                <c:pt idx="222">
                  <c:v>6.5</c:v>
                </c:pt>
                <c:pt idx="223">
                  <c:v>7.3</c:v>
                </c:pt>
                <c:pt idx="224">
                  <c:v>7</c:v>
                </c:pt>
                <c:pt idx="225">
                  <c:v>5.8</c:v>
                </c:pt>
                <c:pt idx="226">
                  <c:v>5.2</c:v>
                </c:pt>
                <c:pt idx="227">
                  <c:v>5.7</c:v>
                </c:pt>
                <c:pt idx="228">
                  <c:v>6.4</c:v>
                </c:pt>
                <c:pt idx="229">
                  <c:v>6.7</c:v>
                </c:pt>
                <c:pt idx="230">
                  <c:v>5.7</c:v>
                </c:pt>
                <c:pt idx="231">
                  <c:v>7.3</c:v>
                </c:pt>
                <c:pt idx="232">
                  <c:v>8.5</c:v>
                </c:pt>
                <c:pt idx="233">
                  <c:v>5.4</c:v>
                </c:pt>
                <c:pt idx="234">
                  <c:v>6.2</c:v>
                </c:pt>
                <c:pt idx="235">
                  <c:v>5.7</c:v>
                </c:pt>
                <c:pt idx="236">
                  <c:v>5.7</c:v>
                </c:pt>
                <c:pt idx="237">
                  <c:v>5.5</c:v>
                </c:pt>
                <c:pt idx="238">
                  <c:v>5.0999999999999996</c:v>
                </c:pt>
                <c:pt idx="239">
                  <c:v>5.8</c:v>
                </c:pt>
                <c:pt idx="240">
                  <c:v>6.9</c:v>
                </c:pt>
                <c:pt idx="241">
                  <c:v>6.2</c:v>
                </c:pt>
                <c:pt idx="242">
                  <c:v>6.6</c:v>
                </c:pt>
                <c:pt idx="243">
                  <c:v>7.5</c:v>
                </c:pt>
                <c:pt idx="244">
                  <c:v>10.3</c:v>
                </c:pt>
                <c:pt idx="245">
                  <c:v>8.3000000000000007</c:v>
                </c:pt>
                <c:pt idx="246">
                  <c:v>7.6</c:v>
                </c:pt>
                <c:pt idx="247">
                  <c:v>7.8</c:v>
                </c:pt>
                <c:pt idx="248">
                  <c:v>7.4</c:v>
                </c:pt>
                <c:pt idx="249">
                  <c:v>7.3</c:v>
                </c:pt>
                <c:pt idx="250">
                  <c:v>6.6</c:v>
                </c:pt>
                <c:pt idx="251">
                  <c:v>6.6</c:v>
                </c:pt>
                <c:pt idx="252">
                  <c:v>8.3000000000000007</c:v>
                </c:pt>
                <c:pt idx="253">
                  <c:v>7.1</c:v>
                </c:pt>
                <c:pt idx="254">
                  <c:v>7.8</c:v>
                </c:pt>
                <c:pt idx="255">
                  <c:v>8.6999999999999993</c:v>
                </c:pt>
                <c:pt idx="256">
                  <c:v>9.3000000000000007</c:v>
                </c:pt>
                <c:pt idx="257">
                  <c:v>6.9</c:v>
                </c:pt>
                <c:pt idx="258">
                  <c:v>7.5</c:v>
                </c:pt>
                <c:pt idx="259">
                  <c:v>6.1</c:v>
                </c:pt>
                <c:pt idx="260">
                  <c:v>6.5</c:v>
                </c:pt>
                <c:pt idx="261">
                  <c:v>5.3</c:v>
                </c:pt>
                <c:pt idx="262">
                  <c:v>5.6</c:v>
                </c:pt>
                <c:pt idx="263">
                  <c:v>6.2</c:v>
                </c:pt>
                <c:pt idx="264">
                  <c:v>7.3</c:v>
                </c:pt>
                <c:pt idx="265">
                  <c:v>5.9</c:v>
                </c:pt>
                <c:pt idx="266">
                  <c:v>6.6</c:v>
                </c:pt>
                <c:pt idx="267">
                  <c:v>6.1</c:v>
                </c:pt>
                <c:pt idx="268">
                  <c:v>7.3</c:v>
                </c:pt>
                <c:pt idx="269">
                  <c:v>6.7</c:v>
                </c:pt>
                <c:pt idx="270">
                  <c:v>6.8</c:v>
                </c:pt>
                <c:pt idx="271">
                  <c:v>6.3</c:v>
                </c:pt>
                <c:pt idx="272">
                  <c:v>6.8</c:v>
                </c:pt>
                <c:pt idx="273">
                  <c:v>5.6</c:v>
                </c:pt>
                <c:pt idx="274">
                  <c:v>5.5</c:v>
                </c:pt>
                <c:pt idx="275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2-4360-91D7-0F96EE6DFED2}"/>
            </c:ext>
          </c:extLst>
        </c:ser>
        <c:ser>
          <c:idx val="3"/>
          <c:order val="3"/>
          <c:tx>
            <c:strRef>
              <c:f>'Data 8'!$E$4</c:f>
              <c:strCache>
                <c:ptCount val="1"/>
                <c:pt idx="0">
                  <c:v>Under 
25-year-olds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'Data 8'!$F$137:$F$412</c:f>
              <c:numCache>
                <c:formatCode>General</c:formatCode>
                <c:ptCount val="276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36">
                  <c:v>2003</c:v>
                </c:pt>
                <c:pt idx="48">
                  <c:v>2004</c:v>
                </c:pt>
                <c:pt idx="60">
                  <c:v>2005</c:v>
                </c:pt>
                <c:pt idx="72">
                  <c:v>2006</c:v>
                </c:pt>
                <c:pt idx="84">
                  <c:v>2007</c:v>
                </c:pt>
                <c:pt idx="96">
                  <c:v>2008</c:v>
                </c:pt>
                <c:pt idx="108">
                  <c:v>2009</c:v>
                </c:pt>
                <c:pt idx="120">
                  <c:v>2010</c:v>
                </c:pt>
                <c:pt idx="132">
                  <c:v>2011</c:v>
                </c:pt>
                <c:pt idx="144">
                  <c:v>2012</c:v>
                </c:pt>
                <c:pt idx="156">
                  <c:v>2013</c:v>
                </c:pt>
                <c:pt idx="168">
                  <c:v>2014</c:v>
                </c:pt>
                <c:pt idx="180">
                  <c:v>2015</c:v>
                </c:pt>
                <c:pt idx="192">
                  <c:v>2016</c:v>
                </c:pt>
                <c:pt idx="204">
                  <c:v>2017</c:v>
                </c:pt>
                <c:pt idx="216">
                  <c:v>2018</c:v>
                </c:pt>
                <c:pt idx="228">
                  <c:v>2019</c:v>
                </c:pt>
                <c:pt idx="240">
                  <c:v>2020</c:v>
                </c:pt>
                <c:pt idx="264">
                  <c:v>2022</c:v>
                </c:pt>
              </c:numCache>
            </c:numRef>
          </c:cat>
          <c:val>
            <c:numRef>
              <c:f>'Data 8'!$E$137:$E$412</c:f>
              <c:numCache>
                <c:formatCode>General</c:formatCode>
                <c:ptCount val="276"/>
                <c:pt idx="0">
                  <c:v>23.6</c:v>
                </c:pt>
                <c:pt idx="1">
                  <c:v>24.6</c:v>
                </c:pt>
                <c:pt idx="2">
                  <c:v>26</c:v>
                </c:pt>
                <c:pt idx="3">
                  <c:v>29.6</c:v>
                </c:pt>
                <c:pt idx="4">
                  <c:v>33.9</c:v>
                </c:pt>
                <c:pt idx="5">
                  <c:v>22.4</c:v>
                </c:pt>
                <c:pt idx="6">
                  <c:v>12.4</c:v>
                </c:pt>
                <c:pt idx="7">
                  <c:v>14.7</c:v>
                </c:pt>
                <c:pt idx="8">
                  <c:v>15.8</c:v>
                </c:pt>
                <c:pt idx="9">
                  <c:v>18</c:v>
                </c:pt>
                <c:pt idx="10">
                  <c:v>19.100000000000001</c:v>
                </c:pt>
                <c:pt idx="11">
                  <c:v>14.5</c:v>
                </c:pt>
                <c:pt idx="12">
                  <c:v>20</c:v>
                </c:pt>
                <c:pt idx="13">
                  <c:v>20.7</c:v>
                </c:pt>
                <c:pt idx="14">
                  <c:v>22.8</c:v>
                </c:pt>
                <c:pt idx="15">
                  <c:v>28.5</c:v>
                </c:pt>
                <c:pt idx="16">
                  <c:v>32</c:v>
                </c:pt>
                <c:pt idx="17">
                  <c:v>20.5</c:v>
                </c:pt>
                <c:pt idx="18">
                  <c:v>12</c:v>
                </c:pt>
                <c:pt idx="19">
                  <c:v>12.5</c:v>
                </c:pt>
                <c:pt idx="20">
                  <c:v>17.600000000000001</c:v>
                </c:pt>
                <c:pt idx="21">
                  <c:v>16.100000000000001</c:v>
                </c:pt>
                <c:pt idx="22">
                  <c:v>17.600000000000001</c:v>
                </c:pt>
                <c:pt idx="23">
                  <c:v>14.8</c:v>
                </c:pt>
                <c:pt idx="24">
                  <c:v>24.3</c:v>
                </c:pt>
                <c:pt idx="25">
                  <c:v>20.8</c:v>
                </c:pt>
                <c:pt idx="26">
                  <c:v>25.6</c:v>
                </c:pt>
                <c:pt idx="27">
                  <c:v>29.9</c:v>
                </c:pt>
                <c:pt idx="28">
                  <c:v>33.4</c:v>
                </c:pt>
                <c:pt idx="29">
                  <c:v>22.2</c:v>
                </c:pt>
                <c:pt idx="30">
                  <c:v>12</c:v>
                </c:pt>
                <c:pt idx="31">
                  <c:v>14.9</c:v>
                </c:pt>
                <c:pt idx="32">
                  <c:v>15.2</c:v>
                </c:pt>
                <c:pt idx="33">
                  <c:v>16.7</c:v>
                </c:pt>
                <c:pt idx="34">
                  <c:v>19.3</c:v>
                </c:pt>
                <c:pt idx="35">
                  <c:v>15.7</c:v>
                </c:pt>
                <c:pt idx="36">
                  <c:v>20.399999999999999</c:v>
                </c:pt>
                <c:pt idx="37">
                  <c:v>22.9</c:v>
                </c:pt>
                <c:pt idx="38">
                  <c:v>27.2</c:v>
                </c:pt>
                <c:pt idx="39">
                  <c:v>27.9</c:v>
                </c:pt>
                <c:pt idx="40">
                  <c:v>35</c:v>
                </c:pt>
                <c:pt idx="41">
                  <c:v>21.6</c:v>
                </c:pt>
                <c:pt idx="42">
                  <c:v>15.3</c:v>
                </c:pt>
                <c:pt idx="43">
                  <c:v>16.100000000000001</c:v>
                </c:pt>
                <c:pt idx="44">
                  <c:v>16.2</c:v>
                </c:pt>
                <c:pt idx="45">
                  <c:v>19.2</c:v>
                </c:pt>
                <c:pt idx="46">
                  <c:v>19.8</c:v>
                </c:pt>
                <c:pt idx="47">
                  <c:v>16.7</c:v>
                </c:pt>
                <c:pt idx="48">
                  <c:v>22.8</c:v>
                </c:pt>
                <c:pt idx="49">
                  <c:v>21.6</c:v>
                </c:pt>
                <c:pt idx="50">
                  <c:v>24.2</c:v>
                </c:pt>
                <c:pt idx="51">
                  <c:v>28</c:v>
                </c:pt>
                <c:pt idx="52">
                  <c:v>35.799999999999997</c:v>
                </c:pt>
                <c:pt idx="53">
                  <c:v>19.7</c:v>
                </c:pt>
                <c:pt idx="54">
                  <c:v>13.3</c:v>
                </c:pt>
                <c:pt idx="55">
                  <c:v>13.6</c:v>
                </c:pt>
                <c:pt idx="56">
                  <c:v>17.100000000000001</c:v>
                </c:pt>
                <c:pt idx="57">
                  <c:v>17.8</c:v>
                </c:pt>
                <c:pt idx="58">
                  <c:v>16</c:v>
                </c:pt>
                <c:pt idx="59">
                  <c:v>16.7</c:v>
                </c:pt>
                <c:pt idx="60">
                  <c:v>22.4</c:v>
                </c:pt>
                <c:pt idx="61">
                  <c:v>21.6</c:v>
                </c:pt>
                <c:pt idx="62">
                  <c:v>22.5</c:v>
                </c:pt>
                <c:pt idx="63">
                  <c:v>29.3</c:v>
                </c:pt>
                <c:pt idx="64">
                  <c:v>32.799999999999997</c:v>
                </c:pt>
                <c:pt idx="65">
                  <c:v>20.5</c:v>
                </c:pt>
                <c:pt idx="66">
                  <c:v>12.3</c:v>
                </c:pt>
                <c:pt idx="67">
                  <c:v>13.9</c:v>
                </c:pt>
                <c:pt idx="68">
                  <c:v>16.100000000000001</c:v>
                </c:pt>
                <c:pt idx="69">
                  <c:v>13.5</c:v>
                </c:pt>
                <c:pt idx="70">
                  <c:v>17.899999999999999</c:v>
                </c:pt>
                <c:pt idx="71">
                  <c:v>16.899999999999999</c:v>
                </c:pt>
                <c:pt idx="72">
                  <c:v>20.5</c:v>
                </c:pt>
                <c:pt idx="73">
                  <c:v>23.2</c:v>
                </c:pt>
                <c:pt idx="74">
                  <c:v>19.2</c:v>
                </c:pt>
                <c:pt idx="75">
                  <c:v>26.1</c:v>
                </c:pt>
                <c:pt idx="76">
                  <c:v>33.4</c:v>
                </c:pt>
                <c:pt idx="77">
                  <c:v>19.600000000000001</c:v>
                </c:pt>
                <c:pt idx="78">
                  <c:v>10.1</c:v>
                </c:pt>
                <c:pt idx="79">
                  <c:v>13.4</c:v>
                </c:pt>
                <c:pt idx="80">
                  <c:v>14.7</c:v>
                </c:pt>
                <c:pt idx="81">
                  <c:v>16.899999999999999</c:v>
                </c:pt>
                <c:pt idx="82">
                  <c:v>14.9</c:v>
                </c:pt>
                <c:pt idx="83">
                  <c:v>11.5</c:v>
                </c:pt>
                <c:pt idx="84">
                  <c:v>18.7</c:v>
                </c:pt>
                <c:pt idx="85">
                  <c:v>19.5</c:v>
                </c:pt>
                <c:pt idx="86">
                  <c:v>22.7</c:v>
                </c:pt>
                <c:pt idx="87">
                  <c:v>20.5</c:v>
                </c:pt>
                <c:pt idx="88">
                  <c:v>27</c:v>
                </c:pt>
                <c:pt idx="89">
                  <c:v>18</c:v>
                </c:pt>
                <c:pt idx="90">
                  <c:v>9.5</c:v>
                </c:pt>
                <c:pt idx="91">
                  <c:v>8.9</c:v>
                </c:pt>
                <c:pt idx="92">
                  <c:v>13.3</c:v>
                </c:pt>
                <c:pt idx="93">
                  <c:v>14.8</c:v>
                </c:pt>
                <c:pt idx="94">
                  <c:v>14.1</c:v>
                </c:pt>
                <c:pt idx="95">
                  <c:v>11.3</c:v>
                </c:pt>
                <c:pt idx="96">
                  <c:v>17.7</c:v>
                </c:pt>
                <c:pt idx="97">
                  <c:v>16.5</c:v>
                </c:pt>
                <c:pt idx="98">
                  <c:v>17.100000000000001</c:v>
                </c:pt>
                <c:pt idx="99">
                  <c:v>17.5</c:v>
                </c:pt>
                <c:pt idx="100">
                  <c:v>32</c:v>
                </c:pt>
                <c:pt idx="101">
                  <c:v>16.7</c:v>
                </c:pt>
                <c:pt idx="102">
                  <c:v>9.8000000000000007</c:v>
                </c:pt>
                <c:pt idx="103">
                  <c:v>11.7</c:v>
                </c:pt>
                <c:pt idx="104">
                  <c:v>12.6</c:v>
                </c:pt>
                <c:pt idx="105">
                  <c:v>16.2</c:v>
                </c:pt>
                <c:pt idx="106">
                  <c:v>13.8</c:v>
                </c:pt>
                <c:pt idx="107">
                  <c:v>12.4</c:v>
                </c:pt>
                <c:pt idx="108">
                  <c:v>15.6</c:v>
                </c:pt>
                <c:pt idx="109">
                  <c:v>19.8</c:v>
                </c:pt>
                <c:pt idx="110">
                  <c:v>21.6</c:v>
                </c:pt>
                <c:pt idx="111">
                  <c:v>23.7</c:v>
                </c:pt>
                <c:pt idx="112">
                  <c:v>38.299999999999997</c:v>
                </c:pt>
                <c:pt idx="113">
                  <c:v>22.5</c:v>
                </c:pt>
                <c:pt idx="114">
                  <c:v>15</c:v>
                </c:pt>
                <c:pt idx="115">
                  <c:v>17.7</c:v>
                </c:pt>
                <c:pt idx="116">
                  <c:v>16.5</c:v>
                </c:pt>
                <c:pt idx="117">
                  <c:v>19.600000000000001</c:v>
                </c:pt>
                <c:pt idx="118">
                  <c:v>21.1</c:v>
                </c:pt>
                <c:pt idx="119">
                  <c:v>20.2</c:v>
                </c:pt>
                <c:pt idx="120">
                  <c:v>22.7</c:v>
                </c:pt>
                <c:pt idx="121">
                  <c:v>25.7</c:v>
                </c:pt>
                <c:pt idx="122">
                  <c:v>25.5</c:v>
                </c:pt>
                <c:pt idx="123">
                  <c:v>26.6</c:v>
                </c:pt>
                <c:pt idx="124">
                  <c:v>35.200000000000003</c:v>
                </c:pt>
                <c:pt idx="125">
                  <c:v>21.6</c:v>
                </c:pt>
                <c:pt idx="126">
                  <c:v>12.6</c:v>
                </c:pt>
                <c:pt idx="127">
                  <c:v>14.5</c:v>
                </c:pt>
                <c:pt idx="128">
                  <c:v>16.2</c:v>
                </c:pt>
                <c:pt idx="129">
                  <c:v>18.7</c:v>
                </c:pt>
                <c:pt idx="130">
                  <c:v>16.100000000000001</c:v>
                </c:pt>
                <c:pt idx="131">
                  <c:v>19.100000000000001</c:v>
                </c:pt>
                <c:pt idx="132">
                  <c:v>19.100000000000001</c:v>
                </c:pt>
                <c:pt idx="133">
                  <c:v>21.3</c:v>
                </c:pt>
                <c:pt idx="134">
                  <c:v>27.8</c:v>
                </c:pt>
                <c:pt idx="135">
                  <c:v>23.5</c:v>
                </c:pt>
                <c:pt idx="136">
                  <c:v>33.4</c:v>
                </c:pt>
                <c:pt idx="137">
                  <c:v>20.399999999999999</c:v>
                </c:pt>
                <c:pt idx="138">
                  <c:v>13.7</c:v>
                </c:pt>
                <c:pt idx="139">
                  <c:v>13</c:v>
                </c:pt>
                <c:pt idx="140">
                  <c:v>16.8</c:v>
                </c:pt>
                <c:pt idx="141">
                  <c:v>17.100000000000001</c:v>
                </c:pt>
                <c:pt idx="142">
                  <c:v>13.8</c:v>
                </c:pt>
                <c:pt idx="143">
                  <c:v>17.8</c:v>
                </c:pt>
                <c:pt idx="144">
                  <c:v>20.399999999999999</c:v>
                </c:pt>
                <c:pt idx="145">
                  <c:v>20.5</c:v>
                </c:pt>
                <c:pt idx="146">
                  <c:v>24</c:v>
                </c:pt>
                <c:pt idx="147">
                  <c:v>23.5</c:v>
                </c:pt>
                <c:pt idx="148">
                  <c:v>30.7</c:v>
                </c:pt>
                <c:pt idx="149">
                  <c:v>17.600000000000001</c:v>
                </c:pt>
                <c:pt idx="150">
                  <c:v>11.7</c:v>
                </c:pt>
                <c:pt idx="151">
                  <c:v>13.5</c:v>
                </c:pt>
                <c:pt idx="152">
                  <c:v>17</c:v>
                </c:pt>
                <c:pt idx="153">
                  <c:v>16.2</c:v>
                </c:pt>
                <c:pt idx="154">
                  <c:v>15.5</c:v>
                </c:pt>
                <c:pt idx="155">
                  <c:v>16.399999999999999</c:v>
                </c:pt>
                <c:pt idx="156">
                  <c:v>21</c:v>
                </c:pt>
                <c:pt idx="157">
                  <c:v>21.5</c:v>
                </c:pt>
                <c:pt idx="158">
                  <c:v>24.8</c:v>
                </c:pt>
                <c:pt idx="159">
                  <c:v>24.4</c:v>
                </c:pt>
                <c:pt idx="160">
                  <c:v>35.200000000000003</c:v>
                </c:pt>
                <c:pt idx="161">
                  <c:v>19.600000000000001</c:v>
                </c:pt>
                <c:pt idx="162">
                  <c:v>10.1</c:v>
                </c:pt>
                <c:pt idx="163">
                  <c:v>13.6</c:v>
                </c:pt>
                <c:pt idx="164">
                  <c:v>17.899999999999999</c:v>
                </c:pt>
                <c:pt idx="165">
                  <c:v>16.600000000000001</c:v>
                </c:pt>
                <c:pt idx="166">
                  <c:v>15.4</c:v>
                </c:pt>
                <c:pt idx="167">
                  <c:v>16.600000000000001</c:v>
                </c:pt>
                <c:pt idx="168">
                  <c:v>21.2</c:v>
                </c:pt>
                <c:pt idx="169">
                  <c:v>22.9</c:v>
                </c:pt>
                <c:pt idx="170">
                  <c:v>26.3</c:v>
                </c:pt>
                <c:pt idx="171">
                  <c:v>25.6</c:v>
                </c:pt>
                <c:pt idx="172">
                  <c:v>30.9</c:v>
                </c:pt>
                <c:pt idx="173">
                  <c:v>20.6</c:v>
                </c:pt>
                <c:pt idx="174">
                  <c:v>12</c:v>
                </c:pt>
                <c:pt idx="175">
                  <c:v>11.2</c:v>
                </c:pt>
                <c:pt idx="176">
                  <c:v>17.899999999999999</c:v>
                </c:pt>
                <c:pt idx="177">
                  <c:v>18.8</c:v>
                </c:pt>
                <c:pt idx="178">
                  <c:v>17.899999999999999</c:v>
                </c:pt>
                <c:pt idx="179">
                  <c:v>19.8</c:v>
                </c:pt>
                <c:pt idx="180">
                  <c:v>20</c:v>
                </c:pt>
                <c:pt idx="181">
                  <c:v>25.5</c:v>
                </c:pt>
                <c:pt idx="182">
                  <c:v>27.7</c:v>
                </c:pt>
                <c:pt idx="183">
                  <c:v>28.6</c:v>
                </c:pt>
                <c:pt idx="184">
                  <c:v>36.299999999999997</c:v>
                </c:pt>
                <c:pt idx="185">
                  <c:v>22.7</c:v>
                </c:pt>
                <c:pt idx="186">
                  <c:v>17.399999999999999</c:v>
                </c:pt>
                <c:pt idx="187">
                  <c:v>13.5</c:v>
                </c:pt>
                <c:pt idx="188">
                  <c:v>17.899999999999999</c:v>
                </c:pt>
                <c:pt idx="189">
                  <c:v>17.8</c:v>
                </c:pt>
                <c:pt idx="190">
                  <c:v>17.5</c:v>
                </c:pt>
                <c:pt idx="191">
                  <c:v>19.2</c:v>
                </c:pt>
                <c:pt idx="192">
                  <c:v>21.1</c:v>
                </c:pt>
                <c:pt idx="193">
                  <c:v>24.1</c:v>
                </c:pt>
                <c:pt idx="194">
                  <c:v>23.8</c:v>
                </c:pt>
                <c:pt idx="195">
                  <c:v>28.7</c:v>
                </c:pt>
                <c:pt idx="196">
                  <c:v>31.4</c:v>
                </c:pt>
                <c:pt idx="197">
                  <c:v>20</c:v>
                </c:pt>
                <c:pt idx="198">
                  <c:v>14.3</c:v>
                </c:pt>
                <c:pt idx="199">
                  <c:v>11.8</c:v>
                </c:pt>
                <c:pt idx="200">
                  <c:v>16.5</c:v>
                </c:pt>
                <c:pt idx="201">
                  <c:v>17.100000000000001</c:v>
                </c:pt>
                <c:pt idx="202">
                  <c:v>16.100000000000001</c:v>
                </c:pt>
                <c:pt idx="203">
                  <c:v>14.7</c:v>
                </c:pt>
                <c:pt idx="204">
                  <c:v>23.5</c:v>
                </c:pt>
                <c:pt idx="205">
                  <c:v>22.8</c:v>
                </c:pt>
                <c:pt idx="206">
                  <c:v>23.9</c:v>
                </c:pt>
                <c:pt idx="207">
                  <c:v>27.4</c:v>
                </c:pt>
                <c:pt idx="208">
                  <c:v>33.6</c:v>
                </c:pt>
                <c:pt idx="209">
                  <c:v>21.7</c:v>
                </c:pt>
                <c:pt idx="210">
                  <c:v>11.7</c:v>
                </c:pt>
                <c:pt idx="211">
                  <c:v>14.4</c:v>
                </c:pt>
                <c:pt idx="212">
                  <c:v>16.899999999999999</c:v>
                </c:pt>
                <c:pt idx="213">
                  <c:v>12.3</c:v>
                </c:pt>
                <c:pt idx="214">
                  <c:v>14.8</c:v>
                </c:pt>
                <c:pt idx="215">
                  <c:v>15.5</c:v>
                </c:pt>
                <c:pt idx="216">
                  <c:v>17.7</c:v>
                </c:pt>
                <c:pt idx="217">
                  <c:v>21.1</c:v>
                </c:pt>
                <c:pt idx="218">
                  <c:v>24.1</c:v>
                </c:pt>
                <c:pt idx="219">
                  <c:v>23.6</c:v>
                </c:pt>
                <c:pt idx="220">
                  <c:v>28.4</c:v>
                </c:pt>
                <c:pt idx="221">
                  <c:v>14</c:v>
                </c:pt>
                <c:pt idx="222">
                  <c:v>9.4</c:v>
                </c:pt>
                <c:pt idx="223">
                  <c:v>13.6</c:v>
                </c:pt>
                <c:pt idx="224">
                  <c:v>14.2</c:v>
                </c:pt>
                <c:pt idx="225">
                  <c:v>14.7</c:v>
                </c:pt>
                <c:pt idx="226">
                  <c:v>12.5</c:v>
                </c:pt>
                <c:pt idx="227">
                  <c:v>9.3000000000000007</c:v>
                </c:pt>
                <c:pt idx="228">
                  <c:v>16.3</c:v>
                </c:pt>
                <c:pt idx="229">
                  <c:v>19.7</c:v>
                </c:pt>
                <c:pt idx="230">
                  <c:v>20.399999999999999</c:v>
                </c:pt>
                <c:pt idx="231">
                  <c:v>23.4</c:v>
                </c:pt>
                <c:pt idx="232">
                  <c:v>29.4</c:v>
                </c:pt>
                <c:pt idx="233">
                  <c:v>15.2</c:v>
                </c:pt>
                <c:pt idx="234">
                  <c:v>9.3000000000000007</c:v>
                </c:pt>
                <c:pt idx="235">
                  <c:v>14</c:v>
                </c:pt>
                <c:pt idx="236">
                  <c:v>14.3</c:v>
                </c:pt>
                <c:pt idx="237">
                  <c:v>14.9</c:v>
                </c:pt>
                <c:pt idx="238">
                  <c:v>11.8</c:v>
                </c:pt>
                <c:pt idx="239">
                  <c:v>14.8</c:v>
                </c:pt>
                <c:pt idx="240">
                  <c:v>19.8</c:v>
                </c:pt>
                <c:pt idx="241">
                  <c:v>18.399999999999999</c:v>
                </c:pt>
                <c:pt idx="242">
                  <c:v>25.8</c:v>
                </c:pt>
                <c:pt idx="243">
                  <c:v>25.2</c:v>
                </c:pt>
                <c:pt idx="244">
                  <c:v>39</c:v>
                </c:pt>
                <c:pt idx="245">
                  <c:v>20.9</c:v>
                </c:pt>
                <c:pt idx="246">
                  <c:v>16</c:v>
                </c:pt>
                <c:pt idx="247">
                  <c:v>18</c:v>
                </c:pt>
                <c:pt idx="248">
                  <c:v>14.3</c:v>
                </c:pt>
                <c:pt idx="249">
                  <c:v>18.600000000000001</c:v>
                </c:pt>
                <c:pt idx="250">
                  <c:v>16.600000000000001</c:v>
                </c:pt>
                <c:pt idx="251">
                  <c:v>18.899999999999999</c:v>
                </c:pt>
                <c:pt idx="252">
                  <c:v>21.6</c:v>
                </c:pt>
                <c:pt idx="253">
                  <c:v>21.9</c:v>
                </c:pt>
                <c:pt idx="254">
                  <c:v>22.2</c:v>
                </c:pt>
                <c:pt idx="255">
                  <c:v>27.7</c:v>
                </c:pt>
                <c:pt idx="256">
                  <c:v>31.2</c:v>
                </c:pt>
                <c:pt idx="257">
                  <c:v>16</c:v>
                </c:pt>
                <c:pt idx="258">
                  <c:v>8.6999999999999993</c:v>
                </c:pt>
                <c:pt idx="259">
                  <c:v>10.1</c:v>
                </c:pt>
                <c:pt idx="260">
                  <c:v>10.3</c:v>
                </c:pt>
                <c:pt idx="261">
                  <c:v>12.4</c:v>
                </c:pt>
                <c:pt idx="262">
                  <c:v>12.1</c:v>
                </c:pt>
                <c:pt idx="263">
                  <c:v>10.5</c:v>
                </c:pt>
                <c:pt idx="264">
                  <c:v>16.2</c:v>
                </c:pt>
                <c:pt idx="265">
                  <c:v>14.5</c:v>
                </c:pt>
                <c:pt idx="266">
                  <c:v>15.2</c:v>
                </c:pt>
                <c:pt idx="267">
                  <c:v>16.899999999999999</c:v>
                </c:pt>
                <c:pt idx="268">
                  <c:v>22.6</c:v>
                </c:pt>
                <c:pt idx="269">
                  <c:v>15</c:v>
                </c:pt>
                <c:pt idx="270">
                  <c:v>8.6</c:v>
                </c:pt>
                <c:pt idx="271">
                  <c:v>8.1</c:v>
                </c:pt>
                <c:pt idx="272">
                  <c:v>15</c:v>
                </c:pt>
                <c:pt idx="273">
                  <c:v>9.8000000000000007</c:v>
                </c:pt>
                <c:pt idx="274">
                  <c:v>10.7</c:v>
                </c:pt>
                <c:pt idx="275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2-4360-91D7-0F96EE6D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565056"/>
        <c:axId val="133989504"/>
      </c:lineChart>
      <c:catAx>
        <c:axId val="1335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3989504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133989504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35650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89853804506326E-2"/>
          <c:y val="0.22856030230263771"/>
          <c:w val="0.72811847794388018"/>
          <c:h val="0.672289495727927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9'!$B$4</c:f>
              <c:strCache>
                <c:ptCount val="1"/>
                <c:pt idx="0">
                  <c:v>Basic
unemployment
allowance, Kela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9'!$A$5:$A$42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9'!$B$5:$B$42</c:f>
              <c:numCache>
                <c:formatCode>#\ ##0.0</c:formatCode>
                <c:ptCount val="38"/>
                <c:pt idx="0">
                  <c:v>431.54588439729287</c:v>
                </c:pt>
                <c:pt idx="1">
                  <c:v>473.83319502074687</c:v>
                </c:pt>
                <c:pt idx="2">
                  <c:v>485.62864077669906</c:v>
                </c:pt>
                <c:pt idx="3">
                  <c:v>416.92182172430591</c:v>
                </c:pt>
                <c:pt idx="4">
                  <c:v>279.69421128798848</c:v>
                </c:pt>
                <c:pt idx="5">
                  <c:v>250.31954336588166</c:v>
                </c:pt>
                <c:pt idx="6">
                  <c:v>649.03360683996414</c:v>
                </c:pt>
                <c:pt idx="7">
                  <c:v>1216.5684677419354</c:v>
                </c:pt>
                <c:pt idx="8">
                  <c:v>1545.0845520963603</c:v>
                </c:pt>
                <c:pt idx="9">
                  <c:v>1355.635401745019</c:v>
                </c:pt>
                <c:pt idx="10">
                  <c:v>706.64554245921727</c:v>
                </c:pt>
                <c:pt idx="11">
                  <c:v>244.06069549330087</c:v>
                </c:pt>
                <c:pt idx="12">
                  <c:v>210.12388392857142</c:v>
                </c:pt>
                <c:pt idx="13">
                  <c:v>153.43021449981268</c:v>
                </c:pt>
                <c:pt idx="14">
                  <c:v>129.51178999999999</c:v>
                </c:pt>
                <c:pt idx="15">
                  <c:v>119.81057557479843</c:v>
                </c:pt>
                <c:pt idx="16">
                  <c:v>121.44207369891723</c:v>
                </c:pt>
                <c:pt idx="17">
                  <c:v>135.67257626827171</c:v>
                </c:pt>
                <c:pt idx="18">
                  <c:v>152.46734299352198</c:v>
                </c:pt>
                <c:pt idx="19">
                  <c:v>168.15066921898929</c:v>
                </c:pt>
                <c:pt idx="20">
                  <c:v>160.14568773547771</c:v>
                </c:pt>
                <c:pt idx="21">
                  <c:v>144.6286929708223</c:v>
                </c:pt>
                <c:pt idx="22">
                  <c:v>122.51117547169811</c:v>
                </c:pt>
                <c:pt idx="23">
                  <c:v>119.41833678702794</c:v>
                </c:pt>
                <c:pt idx="24">
                  <c:v>207.03112167832168</c:v>
                </c:pt>
                <c:pt idx="25">
                  <c:v>252.73979401228246</c:v>
                </c:pt>
                <c:pt idx="26">
                  <c:v>220.51362219913932</c:v>
                </c:pt>
                <c:pt idx="27">
                  <c:v>253.92357257637715</c:v>
                </c:pt>
                <c:pt idx="28">
                  <c:v>290.63968425544016</c:v>
                </c:pt>
                <c:pt idx="29">
                  <c:v>337.92960304054054</c:v>
                </c:pt>
                <c:pt idx="30">
                  <c:v>387.57325400604753</c:v>
                </c:pt>
                <c:pt idx="31">
                  <c:v>379.88865039538609</c:v>
                </c:pt>
                <c:pt idx="32">
                  <c:v>318.78621691423899</c:v>
                </c:pt>
                <c:pt idx="33">
                  <c:v>258.29439820895806</c:v>
                </c:pt>
                <c:pt idx="34">
                  <c:v>230.41496536531216</c:v>
                </c:pt>
                <c:pt idx="35">
                  <c:v>435.03523717835094</c:v>
                </c:pt>
                <c:pt idx="36">
                  <c:v>404.04014248827087</c:v>
                </c:pt>
                <c:pt idx="37">
                  <c:v>246.52574100000001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C-47B1-9705-0CB10FE66C85}"/>
            </c:ext>
          </c:extLst>
        </c:ser>
        <c:ser>
          <c:idx val="1"/>
          <c:order val="1"/>
          <c:tx>
            <c:strRef>
              <c:f>'Data 9'!$C$4</c:f>
              <c:strCache>
                <c:ptCount val="1"/>
                <c:pt idx="0">
                  <c:v>Labour market subsidy, Kela (1.1.1994-)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9'!$A$5:$A$42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9'!$C$5:$C$42</c:f>
              <c:numCache>
                <c:formatCode>#\ ##0.0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344.91383643703608</c:v>
                </c:pt>
                <c:pt idx="10">
                  <c:v>1069.2604309755625</c:v>
                </c:pt>
                <c:pt idx="11">
                  <c:v>1407.5203922046287</c:v>
                </c:pt>
                <c:pt idx="12">
                  <c:v>1342.1591517857144</c:v>
                </c:pt>
                <c:pt idx="13">
                  <c:v>1385.02443068565</c:v>
                </c:pt>
                <c:pt idx="14">
                  <c:v>1360.6447516666667</c:v>
                </c:pt>
                <c:pt idx="15">
                  <c:v>1194.18060877874</c:v>
                </c:pt>
                <c:pt idx="16">
                  <c:v>1175.6645993712889</c:v>
                </c:pt>
                <c:pt idx="17">
                  <c:v>1247.7457012209802</c:v>
                </c:pt>
                <c:pt idx="18">
                  <c:v>1237.5979827821343</c:v>
                </c:pt>
                <c:pt idx="19">
                  <c:v>1243.7589127105666</c:v>
                </c:pt>
                <c:pt idx="20">
                  <c:v>1162.3920828319181</c:v>
                </c:pt>
                <c:pt idx="21">
                  <c:v>1057.6356236737402</c:v>
                </c:pt>
                <c:pt idx="22">
                  <c:v>918.14558021563346</c:v>
                </c:pt>
                <c:pt idx="23">
                  <c:v>805.71310133139923</c:v>
                </c:pt>
                <c:pt idx="24">
                  <c:v>886.90012307692302</c:v>
                </c:pt>
                <c:pt idx="25">
                  <c:v>976.22650317297848</c:v>
                </c:pt>
                <c:pt idx="26">
                  <c:v>1009.4252559726962</c:v>
                </c:pt>
                <c:pt idx="27">
                  <c:v>1255.3183056531152</c:v>
                </c:pt>
                <c:pt idx="28">
                  <c:v>1485.6962039539183</c:v>
                </c:pt>
                <c:pt idx="29">
                  <c:v>1701.3007601351351</c:v>
                </c:pt>
                <c:pt idx="30">
                  <c:v>1975.5101863156865</c:v>
                </c:pt>
                <c:pt idx="31">
                  <c:v>2070.3189540053272</c:v>
                </c:pt>
                <c:pt idx="32">
                  <c:v>2062.0639020839758</c:v>
                </c:pt>
                <c:pt idx="33">
                  <c:v>1918.3722218255007</c:v>
                </c:pt>
                <c:pt idx="34">
                  <c:v>1820.9725496837016</c:v>
                </c:pt>
                <c:pt idx="35">
                  <c:v>2043.1193915473123</c:v>
                </c:pt>
                <c:pt idx="36">
                  <c:v>1902.6966473381021</c:v>
                </c:pt>
                <c:pt idx="37">
                  <c:v>1596.269323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C-47B1-9705-0CB10FE66C85}"/>
            </c:ext>
          </c:extLst>
        </c:ser>
        <c:ser>
          <c:idx val="2"/>
          <c:order val="2"/>
          <c:tx>
            <c:strRef>
              <c:f>'Data 9'!$D$4</c:f>
              <c:strCache>
                <c:ptCount val="1"/>
                <c:pt idx="0">
                  <c:v>Earnings-related 
unemployment 
allowance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9'!$A$5:$A$42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'Data 9'!$D$5:$D$42</c:f>
              <c:numCache>
                <c:formatCode>#\ ##0.0</c:formatCode>
                <c:ptCount val="38"/>
                <c:pt idx="0">
                  <c:v>576.64409182366933</c:v>
                </c:pt>
                <c:pt idx="1">
                  <c:v>691.16639004149374</c:v>
                </c:pt>
                <c:pt idx="2">
                  <c:v>704.11019417475734</c:v>
                </c:pt>
                <c:pt idx="3">
                  <c:v>692.91232342912815</c:v>
                </c:pt>
                <c:pt idx="4">
                  <c:v>591.89392185238785</c:v>
                </c:pt>
                <c:pt idx="5">
                  <c:v>649.68827541642736</c:v>
                </c:pt>
                <c:pt idx="6">
                  <c:v>1593.1580569537336</c:v>
                </c:pt>
                <c:pt idx="7">
                  <c:v>2969.8011290322579</c:v>
                </c:pt>
                <c:pt idx="8">
                  <c:v>4050.9273086289741</c:v>
                </c:pt>
                <c:pt idx="9">
                  <c:v>3922.3155619221257</c:v>
                </c:pt>
                <c:pt idx="10">
                  <c:v>3399.2328003094976</c:v>
                </c:pt>
                <c:pt idx="11">
                  <c:v>3368.6462850182706</c:v>
                </c:pt>
                <c:pt idx="12">
                  <c:v>3042.1205357142853</c:v>
                </c:pt>
                <c:pt idx="13">
                  <c:v>2394.989865118022</c:v>
                </c:pt>
                <c:pt idx="14">
                  <c:v>2100.0383333333334</c:v>
                </c:pt>
                <c:pt idx="15">
                  <c:v>1881.0755688265153</c:v>
                </c:pt>
                <c:pt idx="16">
                  <c:v>1672.7234334614041</c:v>
                </c:pt>
                <c:pt idx="17">
                  <c:v>1713.4911642304385</c:v>
                </c:pt>
                <c:pt idx="18">
                  <c:v>1864.101725196045</c:v>
                </c:pt>
                <c:pt idx="19">
                  <c:v>2010.0978713629402</c:v>
                </c:pt>
                <c:pt idx="20">
                  <c:v>1977.961606028229</c:v>
                </c:pt>
                <c:pt idx="21">
                  <c:v>1834.0402022546421</c:v>
                </c:pt>
                <c:pt idx="22">
                  <c:v>1598.9167407008088</c:v>
                </c:pt>
                <c:pt idx="23">
                  <c:v>1445.348465523494</c:v>
                </c:pt>
                <c:pt idx="24">
                  <c:v>2222.8331188811189</c:v>
                </c:pt>
                <c:pt idx="25">
                  <c:v>2592.0188751279425</c:v>
                </c:pt>
                <c:pt idx="26">
                  <c:v>2274.4387995251518</c:v>
                </c:pt>
                <c:pt idx="27">
                  <c:v>2315.9436213615586</c:v>
                </c:pt>
                <c:pt idx="28">
                  <c:v>2693.5095036267958</c:v>
                </c:pt>
                <c:pt idx="29">
                  <c:v>3059.3207052364864</c:v>
                </c:pt>
                <c:pt idx="30">
                  <c:v>3246.3405614389221</c:v>
                </c:pt>
                <c:pt idx="31">
                  <c:v>3058.6380520260495</c:v>
                </c:pt>
                <c:pt idx="32">
                  <c:v>2602.8587724539339</c:v>
                </c:pt>
                <c:pt idx="33">
                  <c:v>2107.3036061265525</c:v>
                </c:pt>
                <c:pt idx="34">
                  <c:v>1855.8934756323029</c:v>
                </c:pt>
                <c:pt idx="35">
                  <c:v>2918.4502590253364</c:v>
                </c:pt>
                <c:pt idx="36">
                  <c:v>2631.4042530285237</c:v>
                </c:pt>
                <c:pt idx="37">
                  <c:v>1810.1840139999999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C-47B1-9705-0CB10FE6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633920"/>
        <c:axId val="135682688"/>
      </c:barChart>
      <c:catAx>
        <c:axId val="1356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5682688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35682688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'Data 9'!$B$3</c:f>
              <c:strCache>
                <c:ptCount val="1"/>
                <c:pt idx="0">
                  <c:v>Million euros </c:v>
                </c:pt>
              </c:strCache>
            </c:strRef>
          </c:tx>
          <c:layout>
            <c:manualLayout>
              <c:xMode val="edge"/>
              <c:yMode val="edge"/>
              <c:x val="3.7410120836344735E-2"/>
              <c:y val="0.16673090792829368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5633920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53290983554595E-2"/>
          <c:y val="0.18417880484486182"/>
          <c:w val="0.7606850013313553"/>
          <c:h val="0.693992103678258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2'!$B$4</c:f>
              <c:strCache>
                <c:ptCount val="1"/>
                <c:pt idx="0">
                  <c:v>Basic benefits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2'!$A$10:$A$38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'Data 2'!$B$10:$B$38</c:f>
              <c:numCache>
                <c:formatCode>#,##0</c:formatCode>
                <c:ptCount val="29"/>
                <c:pt idx="0">
                  <c:v>250.29375943780246</c:v>
                </c:pt>
                <c:pt idx="1">
                  <c:v>717.40368574901493</c:v>
                </c:pt>
                <c:pt idx="2">
                  <c:v>1314.1055855251068</c:v>
                </c:pt>
                <c:pt idx="3">
                  <c:v>1626.8058386898413</c:v>
                </c:pt>
                <c:pt idx="4">
                  <c:v>1747.7087811112126</c:v>
                </c:pt>
                <c:pt idx="5">
                  <c:v>1813.3635522673928</c:v>
                </c:pt>
                <c:pt idx="6">
                  <c:v>1682.2475407600489</c:v>
                </c:pt>
                <c:pt idx="7">
                  <c:v>1575.5055716250001</c:v>
                </c:pt>
                <c:pt idx="8">
                  <c:v>1580.5688534106407</c:v>
                </c:pt>
                <c:pt idx="9">
                  <c:v>1595.7610785466663</c:v>
                </c:pt>
                <c:pt idx="10">
                  <c:v>1467.136981411847</c:v>
                </c:pt>
                <c:pt idx="11">
                  <c:v>1454.3464049919996</c:v>
                </c:pt>
                <c:pt idx="12">
                  <c:v>1569.2985864312948</c:v>
                </c:pt>
                <c:pt idx="13">
                  <c:v>1611.2822679587468</c:v>
                </c:pt>
                <c:pt idx="14">
                  <c:v>1638.8724521735683</c:v>
                </c:pt>
                <c:pt idx="15">
                  <c:v>1538.5950280171423</c:v>
                </c:pt>
                <c:pt idx="16">
                  <c:v>1349.982443047888</c:v>
                </c:pt>
                <c:pt idx="17">
                  <c:v>1139.6839410024841</c:v>
                </c:pt>
                <c:pt idx="18">
                  <c:v>1026.9347994093296</c:v>
                </c:pt>
                <c:pt idx="19">
                  <c:v>1216.3639570542377</c:v>
                </c:pt>
                <c:pt idx="20">
                  <c:v>1352.6475783829405</c:v>
                </c:pt>
                <c:pt idx="21">
                  <c:v>1351.4413122423889</c:v>
                </c:pt>
                <c:pt idx="22">
                  <c:v>1646.6574720753022</c:v>
                </c:pt>
                <c:pt idx="23">
                  <c:v>1923.5571319015203</c:v>
                </c:pt>
                <c:pt idx="24">
                  <c:v>2187.0772705787458</c:v>
                </c:pt>
                <c:pt idx="25">
                  <c:v>2370.6765817374685</c:v>
                </c:pt>
                <c:pt idx="26">
                  <c:v>2450.2620058724337</c:v>
                </c:pt>
                <c:pt idx="27">
                  <c:v>2382.3878993835942</c:v>
                </c:pt>
                <c:pt idx="28">
                  <c:v>2178.9371584059108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A-4959-B43D-D2633F5A2991}"/>
            </c:ext>
          </c:extLst>
        </c:ser>
        <c:ser>
          <c:idx val="2"/>
          <c:order val="1"/>
          <c:tx>
            <c:strRef>
              <c:f>'Data 2'!$C$4</c:f>
              <c:strCache>
                <c:ptCount val="1"/>
                <c:pt idx="0">
                  <c:v>Earnings-related benefits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2'!$A$10:$A$38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'Data 2'!$C$10:$C$38</c:f>
              <c:numCache>
                <c:formatCode>#,##0</c:formatCode>
                <c:ptCount val="29"/>
                <c:pt idx="0">
                  <c:v>649.63747824228096</c:v>
                </c:pt>
                <c:pt idx="1">
                  <c:v>1759.8509822454214</c:v>
                </c:pt>
                <c:pt idx="2">
                  <c:v>3255.3198182601964</c:v>
                </c:pt>
                <c:pt idx="3">
                  <c:v>4363.0606871469963</c:v>
                </c:pt>
                <c:pt idx="4">
                  <c:v>4213.8253689278999</c:v>
                </c:pt>
                <c:pt idx="5">
                  <c:v>3704.7050971615022</c:v>
                </c:pt>
                <c:pt idx="6">
                  <c:v>3748.6666711612388</c:v>
                </c:pt>
                <c:pt idx="7">
                  <c:v>3449.9333435207154</c:v>
                </c:pt>
                <c:pt idx="8">
                  <c:v>2790.8160862396403</c:v>
                </c:pt>
                <c:pt idx="9">
                  <c:v>2463.7721204965578</c:v>
                </c:pt>
                <c:pt idx="10">
                  <c:v>2184.855069541492</c:v>
                </c:pt>
                <c:pt idx="11">
                  <c:v>1941.8795776583568</c:v>
                </c:pt>
                <c:pt idx="12">
                  <c:v>1987.382325033534</c:v>
                </c:pt>
                <c:pt idx="13">
                  <c:v>2204.11684339567</c:v>
                </c:pt>
                <c:pt idx="14">
                  <c:v>2367.0596413905055</c:v>
                </c:pt>
                <c:pt idx="15">
                  <c:v>2320.2550926753079</c:v>
                </c:pt>
                <c:pt idx="16">
                  <c:v>2180.6177613257628</c:v>
                </c:pt>
                <c:pt idx="17">
                  <c:v>1968.9829775408086</c:v>
                </c:pt>
                <c:pt idx="18">
                  <c:v>1804.8368504007669</c:v>
                </c:pt>
                <c:pt idx="19">
                  <c:v>2609.7880937006989</c:v>
                </c:pt>
                <c:pt idx="20">
                  <c:v>2852.9507219550151</c:v>
                </c:pt>
                <c:pt idx="21">
                  <c:v>2403.2900276589999</c:v>
                </c:pt>
                <c:pt idx="22">
                  <c:v>2455.9313542293962</c:v>
                </c:pt>
                <c:pt idx="23">
                  <c:v>2825.0160929283174</c:v>
                </c:pt>
                <c:pt idx="24">
                  <c:v>3198.2584986613178</c:v>
                </c:pt>
                <c:pt idx="25">
                  <c:v>3370.588171065262</c:v>
                </c:pt>
                <c:pt idx="26">
                  <c:v>3168.6697719609729</c:v>
                </c:pt>
                <c:pt idx="27">
                  <c:v>2653.0053580387348</c:v>
                </c:pt>
                <c:pt idx="28">
                  <c:v>2141.6247627888488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A-4959-B43D-D2633F5A2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134912"/>
        <c:axId val="146136448"/>
      </c:barChart>
      <c:catAx>
        <c:axId val="1461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61364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46136448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6134912"/>
        <c:crosses val="autoZero"/>
        <c:crossBetween val="between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642390930215E-2"/>
          <c:y val="0.2028487975053275"/>
          <c:w val="0.78400844989800089"/>
          <c:h val="0.542785607911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'Data 3'!$A$5:$A$17</c:f>
              <c:strCache>
                <c:ptCount val="13"/>
                <c:pt idx="1">
                  <c:v>10,00</c:v>
                </c:pt>
                <c:pt idx="2">
                  <c:v>20,00</c:v>
                </c:pt>
                <c:pt idx="3">
                  <c:v>30,00</c:v>
                </c:pt>
                <c:pt idx="4">
                  <c:v>40,00</c:v>
                </c:pt>
                <c:pt idx="5">
                  <c:v>50,00</c:v>
                </c:pt>
                <c:pt idx="6">
                  <c:v>60,00</c:v>
                </c:pt>
                <c:pt idx="7">
                  <c:v>70,00</c:v>
                </c:pt>
                <c:pt idx="8">
                  <c:v>80,00</c:v>
                </c:pt>
                <c:pt idx="9">
                  <c:v>90,00</c:v>
                </c:pt>
                <c:pt idx="10">
                  <c:v>100,00</c:v>
                </c:pt>
                <c:pt idx="11">
                  <c:v>110,00</c:v>
                </c:pt>
                <c:pt idx="12">
                  <c:v>120,00</c:v>
                </c:pt>
              </c:strCache>
            </c:strRef>
          </c:cat>
          <c:val>
            <c:numRef>
              <c:f>'Data 3'!$D$5:$D$17</c:f>
              <c:numCache>
                <c:formatCode>#,##0</c:formatCode>
                <c:ptCount val="13"/>
                <c:pt idx="0">
                  <c:v>1781</c:v>
                </c:pt>
                <c:pt idx="1">
                  <c:v>2270</c:v>
                </c:pt>
                <c:pt idx="2">
                  <c:v>1947</c:v>
                </c:pt>
                <c:pt idx="3">
                  <c:v>2152</c:v>
                </c:pt>
                <c:pt idx="4">
                  <c:v>5477</c:v>
                </c:pt>
                <c:pt idx="5">
                  <c:v>13007</c:v>
                </c:pt>
                <c:pt idx="6">
                  <c:v>20134</c:v>
                </c:pt>
                <c:pt idx="7">
                  <c:v>23445</c:v>
                </c:pt>
                <c:pt idx="8">
                  <c:v>20732</c:v>
                </c:pt>
                <c:pt idx="9">
                  <c:v>18068</c:v>
                </c:pt>
                <c:pt idx="10">
                  <c:v>9435</c:v>
                </c:pt>
                <c:pt idx="11">
                  <c:v>3901</c:v>
                </c:pt>
                <c:pt idx="12">
                  <c:v>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9-4B4A-87E0-F132C47F7415}"/>
            </c:ext>
          </c:extLst>
        </c:ser>
        <c:ser>
          <c:idx val="1"/>
          <c:order val="1"/>
          <c:tx>
            <c:strRef>
              <c:f>'Data 3'!$E$4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'Data 3'!$A$5:$A$17</c:f>
              <c:strCache>
                <c:ptCount val="13"/>
                <c:pt idx="1">
                  <c:v>10,00</c:v>
                </c:pt>
                <c:pt idx="2">
                  <c:v>20,00</c:v>
                </c:pt>
                <c:pt idx="3">
                  <c:v>30,00</c:v>
                </c:pt>
                <c:pt idx="4">
                  <c:v>40,00</c:v>
                </c:pt>
                <c:pt idx="5">
                  <c:v>50,00</c:v>
                </c:pt>
                <c:pt idx="6">
                  <c:v>60,00</c:v>
                </c:pt>
                <c:pt idx="7">
                  <c:v>70,00</c:v>
                </c:pt>
                <c:pt idx="8">
                  <c:v>80,00</c:v>
                </c:pt>
                <c:pt idx="9">
                  <c:v>90,00</c:v>
                </c:pt>
                <c:pt idx="10">
                  <c:v>100,00</c:v>
                </c:pt>
                <c:pt idx="11">
                  <c:v>110,00</c:v>
                </c:pt>
                <c:pt idx="12">
                  <c:v>120,00</c:v>
                </c:pt>
              </c:strCache>
            </c:strRef>
          </c:cat>
          <c:val>
            <c:numRef>
              <c:f>'Data 3'!$E$5:$E$17</c:f>
              <c:numCache>
                <c:formatCode>#,##0</c:formatCode>
                <c:ptCount val="13"/>
                <c:pt idx="0">
                  <c:v>7003</c:v>
                </c:pt>
                <c:pt idx="1">
                  <c:v>8245</c:v>
                </c:pt>
                <c:pt idx="2">
                  <c:v>5827</c:v>
                </c:pt>
                <c:pt idx="3">
                  <c:v>4938</c:v>
                </c:pt>
                <c:pt idx="4">
                  <c:v>10091</c:v>
                </c:pt>
                <c:pt idx="5">
                  <c:v>20005</c:v>
                </c:pt>
                <c:pt idx="6">
                  <c:v>27798</c:v>
                </c:pt>
                <c:pt idx="7">
                  <c:v>20243</c:v>
                </c:pt>
                <c:pt idx="8">
                  <c:v>12050</c:v>
                </c:pt>
                <c:pt idx="9">
                  <c:v>8074</c:v>
                </c:pt>
                <c:pt idx="10">
                  <c:v>3129</c:v>
                </c:pt>
                <c:pt idx="11">
                  <c:v>1111</c:v>
                </c:pt>
                <c:pt idx="12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9-4B4A-87E0-F132C47F7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5532544"/>
        <c:axId val="75534336"/>
      </c:barChart>
      <c:catAx>
        <c:axId val="75532544"/>
        <c:scaling>
          <c:orientation val="minMax"/>
        </c:scaling>
        <c:delete val="1"/>
        <c:axPos val="b"/>
        <c:title>
          <c:tx>
            <c:strRef>
              <c:f>'Data 3'!$A$3</c:f>
              <c:strCache>
                <c:ptCount val="1"/>
                <c:pt idx="0">
                  <c:v>Euro/day</c:v>
                </c:pt>
              </c:strCache>
            </c:strRef>
          </c:tx>
          <c:layout>
            <c:manualLayout>
              <c:xMode val="edge"/>
              <c:yMode val="edge"/>
              <c:x val="0.89940540340261976"/>
              <c:y val="0.82918734725476761"/>
            </c:manualLayout>
          </c:layout>
          <c:overlay val="0"/>
          <c:txPr>
            <a:bodyPr/>
            <a:lstStyle/>
            <a:p>
              <a:pPr>
                <a:defRPr b="0"/>
              </a:pPr>
              <a:endParaRPr lang="fi-FI"/>
            </a:p>
          </c:txPr>
        </c:title>
        <c:numFmt formatCode="General" sourceLinked="0"/>
        <c:majorTickMark val="none"/>
        <c:minorTickMark val="none"/>
        <c:tickLblPos val="nextTo"/>
        <c:crossAx val="75534336"/>
        <c:crosses val="autoZero"/>
        <c:auto val="1"/>
        <c:lblAlgn val="ctr"/>
        <c:lblOffset val="100"/>
        <c:noMultiLvlLbl val="0"/>
      </c:catAx>
      <c:valAx>
        <c:axId val="7553433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title>
          <c:tx>
            <c:strRef>
              <c:f>'Data 3'!$D$3:$E$3</c:f>
              <c:strCache>
                <c:ptCount val="2"/>
                <c:pt idx="0">
                  <c:v>Recipients</c:v>
                </c:pt>
              </c:strCache>
            </c:strRef>
          </c:tx>
          <c:layout>
            <c:manualLayout>
              <c:xMode val="edge"/>
              <c:yMode val="edge"/>
              <c:x val="9.5474657274800725E-3"/>
              <c:y val="0.14245172331514988"/>
            </c:manualLayout>
          </c:layout>
          <c:overlay val="0"/>
          <c:txPr>
            <a:bodyPr rot="0" vert="horz"/>
            <a:lstStyle/>
            <a:p>
              <a:pPr>
                <a:defRPr b="0"/>
              </a:pPr>
              <a:endParaRPr lang="fi-FI"/>
            </a:p>
          </c:txPr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75532544"/>
        <c:crosses val="autoZero"/>
        <c:crossBetween val="between"/>
        <c:majorUnit val="10000"/>
      </c:val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493425640636E-2"/>
          <c:y val="0.24559226130727993"/>
          <c:w val="0.8530036643970228"/>
          <c:h val="0.65100830526495801"/>
        </c:manualLayout>
      </c:layout>
      <c:lineChart>
        <c:grouping val="standard"/>
        <c:varyColors val="0"/>
        <c:ser>
          <c:idx val="0"/>
          <c:order val="0"/>
          <c:tx>
            <c:strRef>
              <c:f>'Data 4'!$B$4</c:f>
              <c:strCache>
                <c:ptCount val="1"/>
                <c:pt idx="0">
                  <c:v>Labour market subsidy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'Data 4'!$A$15:$A$42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'Data 4'!$B$15:$B$42</c:f>
              <c:numCache>
                <c:formatCode>0.00</c:formatCode>
                <c:ptCount val="28"/>
                <c:pt idx="0">
                  <c:v>30.935908733616344</c:v>
                </c:pt>
                <c:pt idx="1">
                  <c:v>30.031869728774886</c:v>
                </c:pt>
                <c:pt idx="2">
                  <c:v>29.469054668120531</c:v>
                </c:pt>
                <c:pt idx="3">
                  <c:v>29.500871833343446</c:v>
                </c:pt>
                <c:pt idx="4">
                  <c:v>29.423067745944643</c:v>
                </c:pt>
                <c:pt idx="5">
                  <c:v>28.575386712451479</c:v>
                </c:pt>
                <c:pt idx="6">
                  <c:v>29.041277017114915</c:v>
                </c:pt>
                <c:pt idx="7">
                  <c:v>31.938609544282027</c:v>
                </c:pt>
                <c:pt idx="8">
                  <c:v>32.587116689396524</c:v>
                </c:pt>
                <c:pt idx="9">
                  <c:v>33.223292343032163</c:v>
                </c:pt>
                <c:pt idx="10">
                  <c:v>33.091713642242588</c:v>
                </c:pt>
                <c:pt idx="11">
                  <c:v>33.044301375994699</c:v>
                </c:pt>
                <c:pt idx="12">
                  <c:v>32.961361730458222</c:v>
                </c:pt>
                <c:pt idx="13">
                  <c:v>32.302969248303377</c:v>
                </c:pt>
                <c:pt idx="14">
                  <c:v>33.218600839160842</c:v>
                </c:pt>
                <c:pt idx="15">
                  <c:v>34.127676801432955</c:v>
                </c:pt>
                <c:pt idx="16">
                  <c:v>33.814076420833949</c:v>
                </c:pt>
                <c:pt idx="17">
                  <c:v>38.775151277363477</c:v>
                </c:pt>
                <c:pt idx="18">
                  <c:v>39.710278609017209</c:v>
                </c:pt>
                <c:pt idx="19">
                  <c:v>39.999461148648649</c:v>
                </c:pt>
                <c:pt idx="20">
                  <c:v>40.498498927966892</c:v>
                </c:pt>
                <c:pt idx="21">
                  <c:v>40.177619696401798</c:v>
                </c:pt>
                <c:pt idx="22">
                  <c:v>39.634761678679375</c:v>
                </c:pt>
                <c:pt idx="23">
                  <c:v>38.459474068451563</c:v>
                </c:pt>
                <c:pt idx="24">
                  <c:v>37.580925631801826</c:v>
                </c:pt>
                <c:pt idx="25">
                  <c:v>38.951570105339634</c:v>
                </c:pt>
                <c:pt idx="26">
                  <c:v>38.349644570819265</c:v>
                </c:pt>
                <c:pt idx="27">
                  <c:v>36.979999999999997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D-4F45-A6C5-E1E7BF92975C}"/>
            </c:ext>
          </c:extLst>
        </c:ser>
        <c:ser>
          <c:idx val="1"/>
          <c:order val="1"/>
          <c:tx>
            <c:strRef>
              <c:f>'Data 4'!$C$4</c:f>
              <c:strCache>
                <c:ptCount val="1"/>
                <c:pt idx="0">
                  <c:v>Earnings-related allowance</c:v>
                </c:pt>
              </c:strCache>
            </c:strRef>
          </c:tx>
          <c:spPr>
            <a:ln w="44450">
              <a:solidFill>
                <a:schemeClr val="accent1">
                  <a:lumMod val="20000"/>
                  <a:lumOff val="8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4'!$A$15:$A$42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'Data 4'!$C$15:$C$42</c:f>
              <c:numCache>
                <c:formatCode>0.00</c:formatCode>
                <c:ptCount val="28"/>
                <c:pt idx="0">
                  <c:v>54.724815940019695</c:v>
                </c:pt>
                <c:pt idx="1">
                  <c:v>55.355251804106537</c:v>
                </c:pt>
                <c:pt idx="2">
                  <c:v>55.157013152656837</c:v>
                </c:pt>
                <c:pt idx="3">
                  <c:v>54.784927438220691</c:v>
                </c:pt>
                <c:pt idx="4">
                  <c:v>54.54973715996362</c:v>
                </c:pt>
                <c:pt idx="5">
                  <c:v>53.441466342191696</c:v>
                </c:pt>
                <c:pt idx="6">
                  <c:v>53.648448777506111</c:v>
                </c:pt>
                <c:pt idx="7">
                  <c:v>57.086334170249359</c:v>
                </c:pt>
                <c:pt idx="8">
                  <c:v>59.936619399931814</c:v>
                </c:pt>
                <c:pt idx="9">
                  <c:v>61.786300765696787</c:v>
                </c:pt>
                <c:pt idx="10">
                  <c:v>62.339198622279703</c:v>
                </c:pt>
                <c:pt idx="11">
                  <c:v>62.769742788461542</c:v>
                </c:pt>
                <c:pt idx="12">
                  <c:v>62.844314167115904</c:v>
                </c:pt>
                <c:pt idx="13">
                  <c:v>62.209702554007151</c:v>
                </c:pt>
                <c:pt idx="14">
                  <c:v>68.901132307692308</c:v>
                </c:pt>
                <c:pt idx="15">
                  <c:v>73.959567052200612</c:v>
                </c:pt>
                <c:pt idx="16">
                  <c:v>72.497699465796103</c:v>
                </c:pt>
                <c:pt idx="17">
                  <c:v>74.747000048111616</c:v>
                </c:pt>
                <c:pt idx="18">
                  <c:v>76.5522249608875</c:v>
                </c:pt>
                <c:pt idx="19">
                  <c:v>77.02984814189189</c:v>
                </c:pt>
                <c:pt idx="20">
                  <c:v>75.930377524920061</c:v>
                </c:pt>
                <c:pt idx="21">
                  <c:v>74.06100771645427</c:v>
                </c:pt>
                <c:pt idx="22">
                  <c:v>71.493795931178795</c:v>
                </c:pt>
                <c:pt idx="23">
                  <c:v>68.694943141043325</c:v>
                </c:pt>
                <c:pt idx="24">
                  <c:v>68.011223195665039</c:v>
                </c:pt>
                <c:pt idx="25">
                  <c:v>73.042404649473312</c:v>
                </c:pt>
                <c:pt idx="26">
                  <c:v>71.000403412120136</c:v>
                </c:pt>
                <c:pt idx="27">
                  <c:v>65.930000000000007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D-4F45-A6C5-E1E7BF929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863808"/>
        <c:axId val="145865344"/>
      </c:lineChart>
      <c:catAx>
        <c:axId val="145863808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5865344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4586534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'Data 4'!$B$3</c:f>
              <c:strCache>
                <c:ptCount val="1"/>
                <c:pt idx="0">
                  <c:v>Euro/day</c:v>
                </c:pt>
              </c:strCache>
            </c:strRef>
          </c:tx>
          <c:layout>
            <c:manualLayout>
              <c:xMode val="edge"/>
              <c:yMode val="edge"/>
              <c:x val="3.1113951335793172E-2"/>
              <c:y val="0.19411240733718488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5863808"/>
        <c:crosses val="autoZero"/>
        <c:crossBetween val="midCat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380223186847818E-2"/>
          <c:y val="0.22066860786598014"/>
          <c:w val="0.42646748791732386"/>
          <c:h val="0.6213216081441661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5'!$B$5</c:f>
              <c:strCache>
                <c:ptCount val="1"/>
                <c:pt idx="0">
                  <c:v>Earnings-related allowance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'Data 5'!$A$6:$A$15</c:f>
              <c:strCache>
                <c:ptCount val="10"/>
                <c:pt idx="0">
                  <c:v>60-65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17-19</c:v>
                </c:pt>
              </c:strCache>
            </c:strRef>
          </c:cat>
          <c:val>
            <c:numRef>
              <c:f>'Data 5'!$B$6:$B$15</c:f>
              <c:numCache>
                <c:formatCode>#\ ##0;[Black]#\ ##0</c:formatCode>
                <c:ptCount val="10"/>
                <c:pt idx="0">
                  <c:v>-13952</c:v>
                </c:pt>
                <c:pt idx="1">
                  <c:v>-8112</c:v>
                </c:pt>
                <c:pt idx="2">
                  <c:v>-5956</c:v>
                </c:pt>
                <c:pt idx="3">
                  <c:v>-5040</c:v>
                </c:pt>
                <c:pt idx="4">
                  <c:v>-5426</c:v>
                </c:pt>
                <c:pt idx="5">
                  <c:v>-5691</c:v>
                </c:pt>
                <c:pt idx="6">
                  <c:v>-5861</c:v>
                </c:pt>
                <c:pt idx="7">
                  <c:v>-4364</c:v>
                </c:pt>
                <c:pt idx="8">
                  <c:v>-2091</c:v>
                </c:pt>
                <c:pt idx="9">
                  <c:v>-90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8-4EEA-A1A3-650317AD5A6D}"/>
            </c:ext>
          </c:extLst>
        </c:ser>
        <c:ser>
          <c:idx val="1"/>
          <c:order val="1"/>
          <c:tx>
            <c:strRef>
              <c:f>'Data 5'!$C$5</c:f>
              <c:strCache>
                <c:ptCount val="1"/>
                <c:pt idx="0">
                  <c:v>Basic unemployment allowance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D58-4EEA-A1A3-650317AD5A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D58-4EEA-A1A3-650317AD5A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D58-4EEA-A1A3-650317AD5A6D}"/>
              </c:ext>
            </c:extLst>
          </c:dPt>
          <c:cat>
            <c:strRef>
              <c:f>'Data 5'!$A$6:$A$15</c:f>
              <c:strCache>
                <c:ptCount val="10"/>
                <c:pt idx="0">
                  <c:v>60-65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17-19</c:v>
                </c:pt>
              </c:strCache>
            </c:strRef>
          </c:cat>
          <c:val>
            <c:numRef>
              <c:f>'Data 5'!$C$6:$C$15</c:f>
              <c:numCache>
                <c:formatCode>#\ ##0;[Black]#\ ##0</c:formatCode>
                <c:ptCount val="10"/>
                <c:pt idx="0">
                  <c:v>-1095</c:v>
                </c:pt>
                <c:pt idx="1">
                  <c:v>-1177</c:v>
                </c:pt>
                <c:pt idx="2">
                  <c:v>-1119</c:v>
                </c:pt>
                <c:pt idx="3">
                  <c:v>-1245</c:v>
                </c:pt>
                <c:pt idx="4">
                  <c:v>-1393</c:v>
                </c:pt>
                <c:pt idx="5">
                  <c:v>-1681</c:v>
                </c:pt>
                <c:pt idx="6">
                  <c:v>-2217</c:v>
                </c:pt>
                <c:pt idx="7">
                  <c:v>-2643</c:v>
                </c:pt>
                <c:pt idx="8">
                  <c:v>-2059</c:v>
                </c:pt>
                <c:pt idx="9">
                  <c:v>-232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58-4EEA-A1A3-650317AD5A6D}"/>
            </c:ext>
          </c:extLst>
        </c:ser>
        <c:ser>
          <c:idx val="2"/>
          <c:order val="2"/>
          <c:tx>
            <c:strRef>
              <c:f>'Data 5'!$D$5</c:f>
              <c:strCache>
                <c:ptCount val="1"/>
                <c:pt idx="0">
                  <c:v>Labour market subsidy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'Data 5'!$A$6:$A$15</c:f>
              <c:strCache>
                <c:ptCount val="10"/>
                <c:pt idx="0">
                  <c:v>60-65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17-19</c:v>
                </c:pt>
              </c:strCache>
            </c:strRef>
          </c:cat>
          <c:val>
            <c:numRef>
              <c:f>'Data 5'!$D$6:$D$15</c:f>
              <c:numCache>
                <c:formatCode>#\ ##0;[Black]#\ ##0</c:formatCode>
                <c:ptCount val="10"/>
                <c:pt idx="0">
                  <c:v>-7050</c:v>
                </c:pt>
                <c:pt idx="1">
                  <c:v>-11129</c:v>
                </c:pt>
                <c:pt idx="2">
                  <c:v>-9453</c:v>
                </c:pt>
                <c:pt idx="3">
                  <c:v>-9052</c:v>
                </c:pt>
                <c:pt idx="4">
                  <c:v>-9722</c:v>
                </c:pt>
                <c:pt idx="5">
                  <c:v>-10365</c:v>
                </c:pt>
                <c:pt idx="6">
                  <c:v>-11256</c:v>
                </c:pt>
                <c:pt idx="7">
                  <c:v>-10178</c:v>
                </c:pt>
                <c:pt idx="8">
                  <c:v>-6444</c:v>
                </c:pt>
                <c:pt idx="9">
                  <c:v>-1643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58-4EEA-A1A3-650317AD5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55889168"/>
        <c:axId val="1176700512"/>
      </c:barChart>
      <c:valAx>
        <c:axId val="1176700512"/>
        <c:scaling>
          <c:orientation val="minMax"/>
          <c:min val="-30000"/>
        </c:scaling>
        <c:delete val="0"/>
        <c:axPos val="t"/>
        <c:majorGridlines>
          <c:spPr>
            <a:ln w="3175">
              <a:solidFill>
                <a:srgbClr val="000000"/>
              </a:solidFill>
            </a:ln>
          </c:spPr>
        </c:majorGridlines>
        <c:minorGridlines>
          <c:spPr>
            <a:ln w="3175">
              <a:solidFill>
                <a:srgbClr val="000000"/>
              </a:solidFill>
            </a:ln>
          </c:spPr>
        </c:minorGridlines>
        <c:numFmt formatCode="#,##0;[Black]#,##0" sourceLinked="0"/>
        <c:majorTickMark val="out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fi-FI"/>
          </a:p>
        </c:txPr>
        <c:crossAx val="1455889168"/>
        <c:crosses val="autoZero"/>
        <c:crossBetween val="between"/>
        <c:majorUnit val="10000"/>
        <c:minorUnit val="5000"/>
      </c:valAx>
      <c:catAx>
        <c:axId val="14558891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1767005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3517642054538"/>
          <c:y val="0"/>
          <c:w val="0.93672226358599131"/>
          <c:h val="0.940172768443614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5'!$F$5</c:f>
              <c:strCache>
                <c:ptCount val="1"/>
                <c:pt idx="0">
                  <c:v>Earnings-related allowance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'Data 5'!$A$6:$A$15</c:f>
              <c:strCache>
                <c:ptCount val="10"/>
                <c:pt idx="0">
                  <c:v>60-65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17-19</c:v>
                </c:pt>
              </c:strCache>
            </c:strRef>
          </c:cat>
          <c:val>
            <c:numRef>
              <c:f>'Data 5'!$F$6:$F$15</c:f>
              <c:numCache>
                <c:formatCode>#,##0</c:formatCode>
                <c:ptCount val="10"/>
                <c:pt idx="0">
                  <c:v>12236</c:v>
                </c:pt>
                <c:pt idx="1">
                  <c:v>7322</c:v>
                </c:pt>
                <c:pt idx="2">
                  <c:v>5377</c:v>
                </c:pt>
                <c:pt idx="3">
                  <c:v>4997</c:v>
                </c:pt>
                <c:pt idx="4">
                  <c:v>5267</c:v>
                </c:pt>
                <c:pt idx="5">
                  <c:v>5491</c:v>
                </c:pt>
                <c:pt idx="6">
                  <c:v>5277</c:v>
                </c:pt>
                <c:pt idx="7">
                  <c:v>3892</c:v>
                </c:pt>
                <c:pt idx="8">
                  <c:v>1249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8-44E7-9BD2-8B3FF5F1B2B4}"/>
            </c:ext>
          </c:extLst>
        </c:ser>
        <c:ser>
          <c:idx val="1"/>
          <c:order val="1"/>
          <c:tx>
            <c:strRef>
              <c:f>'Data 5'!$G$5</c:f>
              <c:strCache>
                <c:ptCount val="1"/>
                <c:pt idx="0">
                  <c:v>Basic unemployment allowance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'Data 5'!$A$6:$A$15</c:f>
              <c:strCache>
                <c:ptCount val="10"/>
                <c:pt idx="0">
                  <c:v>60-65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17-19</c:v>
                </c:pt>
              </c:strCache>
            </c:strRef>
          </c:cat>
          <c:val>
            <c:numRef>
              <c:f>'Data 5'!$G$6:$G$15</c:f>
              <c:numCache>
                <c:formatCode>#,##0</c:formatCode>
                <c:ptCount val="10"/>
                <c:pt idx="0">
                  <c:v>970</c:v>
                </c:pt>
                <c:pt idx="1">
                  <c:v>1035</c:v>
                </c:pt>
                <c:pt idx="2">
                  <c:v>1070</c:v>
                </c:pt>
                <c:pt idx="3">
                  <c:v>1254</c:v>
                </c:pt>
                <c:pt idx="4">
                  <c:v>1463</c:v>
                </c:pt>
                <c:pt idx="5">
                  <c:v>1732</c:v>
                </c:pt>
                <c:pt idx="6">
                  <c:v>2077</c:v>
                </c:pt>
                <c:pt idx="7">
                  <c:v>2265</c:v>
                </c:pt>
                <c:pt idx="8">
                  <c:v>1598</c:v>
                </c:pt>
                <c:pt idx="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8-44E7-9BD2-8B3FF5F1B2B4}"/>
            </c:ext>
          </c:extLst>
        </c:ser>
        <c:ser>
          <c:idx val="2"/>
          <c:order val="2"/>
          <c:tx>
            <c:strRef>
              <c:f>'Data 5'!$H$5</c:f>
              <c:strCache>
                <c:ptCount val="1"/>
                <c:pt idx="0">
                  <c:v>Labour market subsidy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'Data 5'!$A$6:$A$15</c:f>
              <c:strCache>
                <c:ptCount val="10"/>
                <c:pt idx="0">
                  <c:v>60-65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17-19</c:v>
                </c:pt>
              </c:strCache>
            </c:strRef>
          </c:cat>
          <c:val>
            <c:numRef>
              <c:f>'Data 5'!$H$6:$H$15</c:f>
              <c:numCache>
                <c:formatCode>#,##0</c:formatCode>
                <c:ptCount val="10"/>
                <c:pt idx="0">
                  <c:v>6189</c:v>
                </c:pt>
                <c:pt idx="1">
                  <c:v>8887</c:v>
                </c:pt>
                <c:pt idx="2">
                  <c:v>8040</c:v>
                </c:pt>
                <c:pt idx="3">
                  <c:v>7913</c:v>
                </c:pt>
                <c:pt idx="4">
                  <c:v>9596</c:v>
                </c:pt>
                <c:pt idx="5">
                  <c:v>10350</c:v>
                </c:pt>
                <c:pt idx="6">
                  <c:v>10629</c:v>
                </c:pt>
                <c:pt idx="7">
                  <c:v>8721</c:v>
                </c:pt>
                <c:pt idx="8">
                  <c:v>4938</c:v>
                </c:pt>
                <c:pt idx="9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8-44E7-9BD2-8B3FF5F1B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6500432"/>
        <c:axId val="1175529360"/>
      </c:barChart>
      <c:valAx>
        <c:axId val="1175529360"/>
        <c:scaling>
          <c:orientation val="minMax"/>
          <c:max val="30000"/>
        </c:scaling>
        <c:delete val="0"/>
        <c:axPos val="t"/>
        <c:majorGridlines>
          <c:spPr>
            <a:ln w="3175">
              <a:solidFill>
                <a:srgbClr val="000000"/>
              </a:solidFill>
            </a:ln>
          </c:spPr>
        </c:majorGridlines>
        <c:minorGridlines>
          <c:spPr>
            <a:ln w="3175">
              <a:solidFill>
                <a:srgbClr val="000000"/>
              </a:solidFill>
            </a:ln>
          </c:spPr>
        </c:minorGridlines>
        <c:numFmt formatCode="#,##0" sourceLinked="1"/>
        <c:majorTickMark val="none"/>
        <c:minorTickMark val="none"/>
        <c:tickLblPos val="high"/>
        <c:spPr>
          <a:ln>
            <a:noFill/>
          </a:ln>
        </c:spPr>
        <c:crossAx val="1006500432"/>
        <c:crosses val="autoZero"/>
        <c:crossBetween val="between"/>
        <c:majorUnit val="10000"/>
        <c:minorUnit val="5000"/>
      </c:valAx>
      <c:catAx>
        <c:axId val="1006500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17552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67" r="0.75000000000000167" t="1" header="0.49212598450000078" footer="0.49212598450000078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81785149196776"/>
          <c:y val="0.1120788721525863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11373578302712"/>
          <c:y val="0.15168826817344158"/>
          <c:w val="0.30645134704696569"/>
          <c:h val="0.20933439841758913"/>
        </c:manualLayout>
      </c:layout>
      <c:pieChart>
        <c:varyColors val="1"/>
        <c:ser>
          <c:idx val="0"/>
          <c:order val="0"/>
          <c:tx>
            <c:strRef>
              <c:f>'Data 6'!$A$3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AA4E0F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22-4DE8-B6B3-8F82A65D38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22-4DE8-B6B3-8F82A65D3867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22-4DE8-B6B3-8F82A65D3867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22-4DE8-B6B3-8F82A65D3867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22-4DE8-B6B3-8F82A65D386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fi-FI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622-4DE8-B6B3-8F82A65D386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fi-FI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622-4DE8-B6B3-8F82A65D3867}"/>
                </c:ext>
              </c:extLst>
            </c:dLbl>
            <c:dLbl>
              <c:idx val="2"/>
              <c:layout>
                <c:manualLayout>
                  <c:x val="0.11539583006810868"/>
                  <c:y val="2.23864561209997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22-4DE8-B6B3-8F82A65D3867}"/>
                </c:ext>
              </c:extLst>
            </c:dLbl>
            <c:dLbl>
              <c:idx val="3"/>
              <c:layout>
                <c:manualLayout>
                  <c:x val="6.9535480024118385E-2"/>
                  <c:y val="5.51032731730804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22-4DE8-B6B3-8F82A65D3867}"/>
                </c:ext>
              </c:extLst>
            </c:dLbl>
            <c:dLbl>
              <c:idx val="4"/>
              <c:layout>
                <c:manualLayout>
                  <c:x val="-5.4859495243525853E-2"/>
                  <c:y val="2.94866199287913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22-4DE8-B6B3-8F82A65D386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6'!$A$4:$A$31</c:f>
              <c:strCache>
                <c:ptCount val="26"/>
                <c:pt idx="0">
                  <c:v>State</c:v>
                </c:pt>
                <c:pt idx="1">
                  <c:v>Employers</c:v>
                </c:pt>
                <c:pt idx="2">
                  <c:v>Employees</c:v>
                </c:pt>
                <c:pt idx="3">
                  <c:v>Municipalities</c:v>
                </c:pt>
                <c:pt idx="4">
                  <c:v>Members of unemployment funds</c:v>
                </c:pt>
                <c:pt idx="6">
                  <c:v>Total</c:v>
                </c:pt>
                <c:pt idx="9">
                  <c:v>Earnings-related benefits</c:v>
                </c:pt>
                <c:pt idx="10">
                  <c:v>State</c:v>
                </c:pt>
                <c:pt idx="11">
                  <c:v>Employers</c:v>
                </c:pt>
                <c:pt idx="12">
                  <c:v>Employees</c:v>
                </c:pt>
                <c:pt idx="13">
                  <c:v>Members of unemployment funds</c:v>
                </c:pt>
                <c:pt idx="15">
                  <c:v>Total</c:v>
                </c:pt>
                <c:pt idx="18">
                  <c:v>Basic benefits</c:v>
                </c:pt>
                <c:pt idx="19">
                  <c:v>State</c:v>
                </c:pt>
                <c:pt idx="20">
                  <c:v>Employees</c:v>
                </c:pt>
                <c:pt idx="21">
                  <c:v>Municipalities</c:v>
                </c:pt>
                <c:pt idx="23">
                  <c:v>Total</c:v>
                </c:pt>
                <c:pt idx="25">
                  <c:v>Statistical Information Service 30.8.2023</c:v>
                </c:pt>
              </c:strCache>
            </c:strRef>
          </c:cat>
          <c:val>
            <c:numRef>
              <c:f>'Data 6'!$C$4:$C$8</c:f>
              <c:numCache>
                <c:formatCode>#,##0.00</c:formatCode>
                <c:ptCount val="5"/>
                <c:pt idx="0">
                  <c:v>1821.7140433900001</c:v>
                </c:pt>
                <c:pt idx="1">
                  <c:v>544.21717230415277</c:v>
                </c:pt>
                <c:pt idx="2">
                  <c:v>751.78551359584708</c:v>
                </c:pt>
                <c:pt idx="3">
                  <c:v>461.48396212</c:v>
                </c:pt>
                <c:pt idx="4">
                  <c:v>104.63846155000007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22-4DE8-B6B3-8F82A65D38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531627004186073"/>
          <c:y val="3.4667941413332299E-3"/>
        </c:manualLayout>
      </c:layout>
      <c:overlay val="0"/>
      <c:txPr>
        <a:bodyPr/>
        <a:lstStyle/>
        <a:p>
          <a:pPr>
            <a:defRPr sz="1600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932525978992021"/>
          <c:y val="0.14568466672121663"/>
          <c:w val="0.57359790009587386"/>
          <c:h val="0.74133063619792827"/>
        </c:manualLayout>
      </c:layout>
      <c:pieChart>
        <c:varyColors val="1"/>
        <c:ser>
          <c:idx val="0"/>
          <c:order val="0"/>
          <c:tx>
            <c:strRef>
              <c:f>'Data 6'!$A$13</c:f>
              <c:strCache>
                <c:ptCount val="1"/>
                <c:pt idx="0">
                  <c:v>Earnings-related benefits</c:v>
                </c:pt>
              </c:strCache>
            </c:strRef>
          </c:tx>
          <c:spPr>
            <a:noFill/>
            <a:ln w="6350">
              <a:solidFill>
                <a:schemeClr val="tx1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D2-412F-A986-89E3994DF4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D2-412F-A986-89E3994DF4F5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D2-412F-A986-89E3994DF4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CD2-412F-A986-89E3994DF4F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fi-FI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CD2-412F-A986-89E3994DF4F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fi-FI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D2-412F-A986-89E3994DF4F5}"/>
                </c:ext>
              </c:extLst>
            </c:dLbl>
            <c:dLbl>
              <c:idx val="3"/>
              <c:layout>
                <c:manualLayout>
                  <c:x val="-0.11232965767340931"/>
                  <c:y val="3.36621662811754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D2-412F-A986-89E3994DF4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fi-F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6'!$A$14:$A$31</c:f>
              <c:strCache>
                <c:ptCount val="16"/>
                <c:pt idx="0">
                  <c:v>State</c:v>
                </c:pt>
                <c:pt idx="1">
                  <c:v>Employers</c:v>
                </c:pt>
                <c:pt idx="2">
                  <c:v>Employees</c:v>
                </c:pt>
                <c:pt idx="3">
                  <c:v>Members of unemployment funds</c:v>
                </c:pt>
                <c:pt idx="5">
                  <c:v>Total</c:v>
                </c:pt>
                <c:pt idx="8">
                  <c:v>Basic benefits</c:v>
                </c:pt>
                <c:pt idx="9">
                  <c:v>State</c:v>
                </c:pt>
                <c:pt idx="10">
                  <c:v>Employees</c:v>
                </c:pt>
                <c:pt idx="11">
                  <c:v>Municipalities</c:v>
                </c:pt>
                <c:pt idx="13">
                  <c:v>Total</c:v>
                </c:pt>
                <c:pt idx="15">
                  <c:v>Statistical Information Service 30.8.2023</c:v>
                </c:pt>
              </c:strCache>
            </c:strRef>
          </c:cat>
          <c:val>
            <c:numRef>
              <c:f>'Data 6'!$C$14:$C$17</c:f>
              <c:numCache>
                <c:formatCode>#,##0.00</c:formatCode>
                <c:ptCount val="4"/>
                <c:pt idx="0">
                  <c:v>706.39345229999992</c:v>
                </c:pt>
                <c:pt idx="1">
                  <c:v>544.21717230415277</c:v>
                </c:pt>
                <c:pt idx="2">
                  <c:v>484.78551359584719</c:v>
                </c:pt>
                <c:pt idx="3">
                  <c:v>104.63846155000007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D2-412F-A986-89E3994DF4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67" r="0.75000000000000167" t="1" header="0.49212598450000078" footer="0.49212598450000078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037982534077494"/>
          <c:y val="5.6960635316648071E-3"/>
        </c:manualLayout>
      </c:layout>
      <c:overlay val="0"/>
      <c:txPr>
        <a:bodyPr/>
        <a:lstStyle/>
        <a:p>
          <a:pPr>
            <a:defRPr sz="1600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8113922731046697"/>
          <c:y val="0.17138791035991321"/>
          <c:w val="0.54471431028896655"/>
          <c:h val="0.72477380811542036"/>
        </c:manualLayout>
      </c:layout>
      <c:pieChart>
        <c:varyColors val="1"/>
        <c:ser>
          <c:idx val="0"/>
          <c:order val="0"/>
          <c:tx>
            <c:strRef>
              <c:f>'Data 6'!$A$22</c:f>
              <c:strCache>
                <c:ptCount val="1"/>
                <c:pt idx="0">
                  <c:v>Basic benefits</c:v>
                </c:pt>
              </c:strCache>
            </c:strRef>
          </c:tx>
          <c:spPr>
            <a:noFill/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0E-405F-A794-F27E43BF07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0E-405F-A794-F27E43BF074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0E-405F-A794-F27E43BF07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10E-405F-A794-F27E43BF074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10E-405F-A794-F27E43BF074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fi-FI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10E-405F-A794-F27E43BF074E}"/>
                </c:ext>
              </c:extLst>
            </c:dLbl>
            <c:dLbl>
              <c:idx val="2"/>
              <c:layout>
                <c:manualLayout>
                  <c:x val="0.13011965608111031"/>
                  <c:y val="0.1727051787611849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0E-405F-A794-F27E43BF0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fi-F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6'!$A$23:$A$31</c:f>
              <c:strCache>
                <c:ptCount val="7"/>
                <c:pt idx="0">
                  <c:v>State</c:v>
                </c:pt>
                <c:pt idx="1">
                  <c:v>Employees</c:v>
                </c:pt>
                <c:pt idx="2">
                  <c:v>Municipalities</c:v>
                </c:pt>
                <c:pt idx="4">
                  <c:v>Total</c:v>
                </c:pt>
                <c:pt idx="6">
                  <c:v>Statistical Information Service 30.8.2023</c:v>
                </c:pt>
              </c:strCache>
            </c:strRef>
          </c:cat>
          <c:val>
            <c:numRef>
              <c:f>'Data 6'!$C$23:$C$25</c:f>
              <c:numCache>
                <c:formatCode>#,##0.00</c:formatCode>
                <c:ptCount val="3"/>
                <c:pt idx="0">
                  <c:v>1115.3205910900001</c:v>
                </c:pt>
                <c:pt idx="1">
                  <c:v>267</c:v>
                </c:pt>
                <c:pt idx="2">
                  <c:v>461.48396212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0E-405F-A794-F27E43BF074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167" r="0.75000000000000167" t="1" header="0.49212598450000078" footer="0.49212598450000078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Kaavio0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Kaavio06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Kaavio07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Kaavio08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Kaavio09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Kaavio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Kaavio0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Kaavio02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Kaavio0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0.47188</cdr:x>
      <cdr:y>0.22159</cdr:y>
    </cdr:from>
    <cdr:to>
      <cdr:x>1</cdr:x>
      <cdr:y>0.89104</cdr:y>
    </cdr:to>
    <cdr:graphicFrame macro="">
      <cdr:nvGraphicFramePr>
        <cdr:cNvPr id="43310" name="Chart 302">
          <a:extLst xmlns:a="http://schemas.openxmlformats.org/drawingml/2006/main">
            <a:ext uri="{FF2B5EF4-FFF2-40B4-BE49-F238E27FC236}">
              <a16:creationId xmlns:a16="http://schemas.microsoft.com/office/drawing/2014/main" id="{74BCFC02-6B9C-4681-9C0E-5C5B3EDDB51F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0.6305</cdr:x>
      <cdr:y>0.51725</cdr:y>
    </cdr:from>
    <cdr:to>
      <cdr:x>0.63825</cdr:x>
      <cdr:y>0.5485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1711" y="3478325"/>
          <a:ext cx="76476" cy="21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</cdr:x>
      <cdr:y>0.01362</cdr:y>
    </cdr:from>
    <cdr:to>
      <cdr:x>0.94971</cdr:x>
      <cdr:y>0.16587</cdr:y>
    </cdr:to>
    <cdr:grpSp>
      <cdr:nvGrpSpPr>
        <cdr:cNvPr id="21" name="Ryhmä 20">
          <a:extLst xmlns:a="http://schemas.openxmlformats.org/drawingml/2006/main">
            <a:ext uri="{FF2B5EF4-FFF2-40B4-BE49-F238E27FC236}">
              <a16:creationId xmlns:a16="http://schemas.microsoft.com/office/drawing/2014/main" id="{20A374B1-0F96-461A-863B-E807D5C490C9}"/>
            </a:ext>
          </a:extLst>
        </cdr:cNvPr>
        <cdr:cNvGrpSpPr/>
      </cdr:nvGrpSpPr>
      <cdr:grpSpPr>
        <a:xfrm xmlns:a="http://schemas.openxmlformats.org/drawingml/2006/main">
          <a:off x="0" y="91590"/>
          <a:ext cx="9362597" cy="1023828"/>
          <a:chOff x="0" y="0"/>
          <a:chExt cx="3751598" cy="1676192"/>
        </a:xfrm>
      </cdr:grpSpPr>
      <cdr:sp macro="" textlink="'Data 5'!$A$1">
        <cdr:nvSpPr>
          <cdr:cNvPr id="24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272552" cy="79926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7059283-BAB2-4291-B10B-2F25BFF74C1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6.5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5'!$B$1">
        <cdr:nvSpPr>
          <cdr:cNvPr id="2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45831" y="2"/>
            <a:ext cx="3505767" cy="167619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9BB6787A-056F-4295-8B97-475065D6A48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Recipients of earnings-related allowance, basic unemployment allowance and labour market subsidy by age at year-end 31.12.2022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0.03076</cdr:x>
      <cdr:y>0.18152</cdr:y>
    </cdr:from>
    <cdr:to>
      <cdr:x>0.46419</cdr:x>
      <cdr:y>0.22552</cdr:y>
    </cdr:to>
    <cdr:sp macro="" textlink="'Data 5'!$B$4">
      <cdr:nvSpPr>
        <cdr:cNvPr id="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171" y="1219541"/>
          <a:ext cx="4272225" cy="295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BEB7A75-B743-447A-991C-BAA1AE61971F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Males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0.53278</cdr:x>
      <cdr:y>0.18105</cdr:y>
    </cdr:from>
    <cdr:to>
      <cdr:x>0.96622</cdr:x>
      <cdr:y>0.22505</cdr:y>
    </cdr:to>
    <cdr:sp macro="" textlink="'Data 5'!$F$4">
      <cdr:nvSpPr>
        <cdr:cNvPr id="8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1450" y="1216422"/>
          <a:ext cx="4272226" cy="295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CFD40B89-77F0-4E3A-8C56-908290697AB2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Females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0.74699</cdr:x>
      <cdr:y>0.96561</cdr:y>
    </cdr:from>
    <cdr:to>
      <cdr:x>1</cdr:x>
      <cdr:y>1</cdr:y>
    </cdr:to>
    <cdr:sp macro="" textlink="'Data 5'!$A$17">
      <cdr:nvSpPr>
        <cdr:cNvPr id="10" name="Tekstiruutu 1"/>
        <cdr:cNvSpPr txBox="1"/>
      </cdr:nvSpPr>
      <cdr:spPr>
        <a:xfrm xmlns:a="http://schemas.openxmlformats.org/drawingml/2006/main">
          <a:off x="7362824" y="6487468"/>
          <a:ext cx="2493849" cy="231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EE750A0-B38E-4E82-877E-1207C5D75029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Statistical Information Service 30.8.2023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0.93546</cdr:x>
      <cdr:y>0.92057</cdr:y>
    </cdr:from>
    <cdr:to>
      <cdr:x>1</cdr:x>
      <cdr:y>0.98012</cdr:y>
    </cdr:to>
    <cdr:pic>
      <cdr:nvPicPr>
        <cdr:cNvPr id="11" name="Kuva 10">
          <a:extLst xmlns:a="http://schemas.openxmlformats.org/drawingml/2006/main">
            <a:ext uri="{FF2B5EF4-FFF2-40B4-BE49-F238E27FC236}">
              <a16:creationId xmlns:a16="http://schemas.microsoft.com/office/drawing/2014/main" id="{47E1DA15-94C9-4DE3-B49C-162181FAB4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20513" y="6184900"/>
          <a:ext cx="636161" cy="4000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0.0513</cdr:x>
      <cdr:y>0.93051</cdr:y>
    </cdr:from>
    <cdr:to>
      <cdr:x>0.31249</cdr:x>
      <cdr:y>0.9587</cdr:y>
    </cdr:to>
    <cdr:grpSp>
      <cdr:nvGrpSpPr>
        <cdr:cNvPr id="4" name="Ryhmä 3">
          <a:extLst xmlns:a="http://schemas.openxmlformats.org/drawingml/2006/main">
            <a:ext uri="{FF2B5EF4-FFF2-40B4-BE49-F238E27FC236}">
              <a16:creationId xmlns:a16="http://schemas.microsoft.com/office/drawing/2014/main" id="{994040C2-C479-41C8-B587-551A0342A1B3}"/>
            </a:ext>
          </a:extLst>
        </cdr:cNvPr>
        <cdr:cNvGrpSpPr/>
      </cdr:nvGrpSpPr>
      <cdr:grpSpPr>
        <a:xfrm xmlns:a="http://schemas.openxmlformats.org/drawingml/2006/main">
          <a:off x="505735" y="6257354"/>
          <a:ext cx="2574909" cy="189568"/>
          <a:chOff x="505246" y="6248491"/>
          <a:chExt cx="2572421" cy="189299"/>
        </a:xfrm>
      </cdr:grpSpPr>
      <cdr:sp macro="" textlink="">
        <cdr:nvSpPr>
          <cdr:cNvPr id="12" name="Suorakulmio 11"/>
          <cdr:cNvSpPr/>
        </cdr:nvSpPr>
        <cdr:spPr bwMode="auto">
          <a:xfrm xmlns:a="http://schemas.openxmlformats.org/drawingml/2006/main">
            <a:off x="505246" y="6250908"/>
            <a:ext cx="304723" cy="17916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2"/>
          </a:solidFill>
          <a:ln xmlns:a="http://schemas.openxmlformats.org/drawingml/2006/main"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fi-FI" sz="14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'Data 5'!$B$5">
        <cdr:nvSpPr>
          <cdr:cNvPr id="17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1447" y="6248491"/>
            <a:ext cx="2266220" cy="189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72000" tIns="36000" rIns="0" bIns="3600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A9BFF575-6C91-45C6-9670-5C61092F4044}" type="TxLink">
              <a:rPr lang="en-US" sz="14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Earnings-related allowance</a:t>
            </a:fld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0.64119</cdr:x>
      <cdr:y>0.93044</cdr:y>
    </cdr:from>
    <cdr:to>
      <cdr:x>0.8655</cdr:x>
      <cdr:y>0.95863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F0E7DDB0-C735-4E32-9B14-022AD8FB3073}"/>
            </a:ext>
          </a:extLst>
        </cdr:cNvPr>
        <cdr:cNvGrpSpPr/>
      </cdr:nvGrpSpPr>
      <cdr:grpSpPr>
        <a:xfrm xmlns:a="http://schemas.openxmlformats.org/drawingml/2006/main">
          <a:off x="6321091" y="6256883"/>
          <a:ext cx="2211333" cy="189568"/>
          <a:chOff x="6314984" y="6248021"/>
          <a:chExt cx="2209196" cy="189299"/>
        </a:xfrm>
      </cdr:grpSpPr>
      <cdr:sp macro="" textlink="">
        <cdr:nvSpPr>
          <cdr:cNvPr id="15" name="Suorakulmio 14"/>
          <cdr:cNvSpPr/>
        </cdr:nvSpPr>
        <cdr:spPr bwMode="auto">
          <a:xfrm xmlns:a="http://schemas.openxmlformats.org/drawingml/2006/main">
            <a:off x="6314984" y="6250035"/>
            <a:ext cx="304625" cy="17909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1">
              <a:lumMod val="20000"/>
              <a:lumOff val="80000"/>
            </a:schemeClr>
          </a:solidFill>
          <a:ln xmlns:a="http://schemas.openxmlformats.org/drawingml/2006/main"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fi-FI" sz="14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'Data 5'!$D$5">
        <cdr:nvSpPr>
          <cdr:cNvPr id="18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617639" y="6248021"/>
            <a:ext cx="1906541" cy="1892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72000" tIns="36000" rIns="0" bIns="3600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59B649A6-FD1E-4614-9430-01EBE398D021}" type="TxLink">
              <a:rPr lang="en-US" sz="14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Labour market subsidy</a:t>
            </a:fld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0.3276</cdr:x>
      <cdr:y>0.9306</cdr:y>
    </cdr:from>
    <cdr:to>
      <cdr:x>0.62492</cdr:x>
      <cdr:y>0.9588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C8FABF59-278A-44B8-9CFB-F19ABACE94F4}"/>
            </a:ext>
          </a:extLst>
        </cdr:cNvPr>
        <cdr:cNvGrpSpPr/>
      </cdr:nvGrpSpPr>
      <cdr:grpSpPr>
        <a:xfrm xmlns:a="http://schemas.openxmlformats.org/drawingml/2006/main">
          <a:off x="3229604" y="6257959"/>
          <a:ext cx="2931092" cy="189635"/>
          <a:chOff x="3226483" y="6249095"/>
          <a:chExt cx="2928260" cy="189367"/>
        </a:xfrm>
      </cdr:grpSpPr>
      <cdr:sp macro="" textlink="">
        <cdr:nvSpPr>
          <cdr:cNvPr id="14" name="Suorakulmio 13"/>
          <cdr:cNvSpPr/>
        </cdr:nvSpPr>
        <cdr:spPr bwMode="auto">
          <a:xfrm xmlns:a="http://schemas.openxmlformats.org/drawingml/2006/main">
            <a:off x="3226483" y="6250103"/>
            <a:ext cx="304724" cy="17909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fi-FI" sz="14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'Data 5'!$C$5">
        <cdr:nvSpPr>
          <cdr:cNvPr id="19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528843" y="6249095"/>
            <a:ext cx="2625900" cy="18936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72000" tIns="36000" rIns="0" bIns="3600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48CAC2B-6A2C-4E4C-AA41-073691FCAA05}" type="TxLink">
              <a:rPr lang="en-US" sz="14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Basic unemployment allowance</a:t>
            </a:fld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0.46221</cdr:x>
      <cdr:y>0.17876</cdr:y>
    </cdr:from>
    <cdr:to>
      <cdr:x>0.53514</cdr:x>
      <cdr:y>0.2227</cdr:y>
    </cdr:to>
    <cdr:sp macro="" textlink="'Data 5'!$A$3">
      <cdr:nvSpPr>
        <cdr:cNvPr id="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5825" y="1200988"/>
          <a:ext cx="718869" cy="295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72000" tIns="36000" rIns="0" bIns="3600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7F6756C5-D0B2-411C-8B7D-0FD5FC3E857A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Age</a:t>
          </a:fld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0.03068</cdr:x>
      <cdr:y>0.88093</cdr:y>
    </cdr:from>
    <cdr:to>
      <cdr:x>0.46411</cdr:x>
      <cdr:y>0.92493</cdr:y>
    </cdr:to>
    <cdr:sp macro="" textlink="'Data 5'!$B$3">
      <cdr:nvSpPr>
        <cdr:cNvPr id="36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03" y="5918560"/>
          <a:ext cx="4272225" cy="295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9C9CFB4-1455-418E-97B1-E5F9F395C210}" type="TxLink">
            <a:rPr lang="en-US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pPr algn="ctr" rtl="0">
              <a:defRPr sz="1000"/>
            </a:pPr>
            <a:t>Recipients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0.533</cdr:x>
      <cdr:y>0.88093</cdr:y>
    </cdr:from>
    <cdr:to>
      <cdr:x>0.96643</cdr:x>
      <cdr:y>0.92493</cdr:y>
    </cdr:to>
    <cdr:sp macro="" textlink="'Data 5'!$B$3">
      <cdr:nvSpPr>
        <cdr:cNvPr id="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3606" y="5918559"/>
          <a:ext cx="4272226" cy="295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FEE98833-D798-4F40-B37D-4B03F40DC2C6}" type="TxLink">
            <a:rPr lang="en-US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pPr algn="ctr" rtl="0">
              <a:defRPr sz="1000"/>
            </a:pPr>
            <a:t>Recipients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0.76106</cdr:x>
      <cdr:y>0.81187</cdr:y>
    </cdr:from>
    <cdr:to>
      <cdr:x>1</cdr:x>
      <cdr:y>0.89817</cdr:y>
    </cdr:to>
    <cdr:sp macro="" textlink="#REF!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89" y="3824351"/>
          <a:ext cx="1260690" cy="406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3CB7FDB-DF34-4A98-ACCF-B199ECAF6D02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9525"/>
    <xdr:ext cx="6724650" cy="98488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0.40548</cdr:y>
    </cdr:from>
    <cdr:to>
      <cdr:x>0.53529</cdr:x>
      <cdr:y>0.6884</cdr:y>
    </cdr:to>
    <cdr:graphicFrame macro="">
      <cdr:nvGraphicFramePr>
        <cdr:cNvPr id="43310" name="Chart 302">
          <a:extLst xmlns:a="http://schemas.openxmlformats.org/drawingml/2006/main">
            <a:ext uri="{FF2B5EF4-FFF2-40B4-BE49-F238E27FC236}">
              <a16:creationId xmlns:a16="http://schemas.microsoft.com/office/drawing/2014/main" id="{EFC5A5B1-FB75-4DB5-8B35-640B29CE4CFC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</cdr:x>
      <cdr:y>0.7041</cdr:y>
    </cdr:from>
    <cdr:to>
      <cdr:x>0.56283</cdr:x>
      <cdr:y>0.99305</cdr:y>
    </cdr:to>
    <cdr:graphicFrame macro="">
      <cdr:nvGraphicFramePr>
        <cdr:cNvPr id="43316" name="Chart 308">
          <a:extLst xmlns:a="http://schemas.openxmlformats.org/drawingml/2006/main">
            <a:ext uri="{FF2B5EF4-FFF2-40B4-BE49-F238E27FC236}">
              <a16:creationId xmlns:a16="http://schemas.microsoft.com/office/drawing/2014/main" id="{31A10BC2-1079-47D9-8750-218DA4DCF3CD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0.6305</cdr:x>
      <cdr:y>0.51725</cdr:y>
    </cdr:from>
    <cdr:to>
      <cdr:x>0.63825</cdr:x>
      <cdr:y>0.5485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1711" y="3478325"/>
          <a:ext cx="76476" cy="21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0.01411</cdr:x>
      <cdr:y>0.01362</cdr:y>
    </cdr:from>
    <cdr:to>
      <cdr:x>0.90071</cdr:x>
      <cdr:y>0.09064</cdr:y>
    </cdr:to>
    <cdr:grpSp>
      <cdr:nvGrpSpPr>
        <cdr:cNvPr id="21" name="Ryhmä 20">
          <a:extLst xmlns:a="http://schemas.openxmlformats.org/drawingml/2006/main">
            <a:ext uri="{FF2B5EF4-FFF2-40B4-BE49-F238E27FC236}">
              <a16:creationId xmlns:a16="http://schemas.microsoft.com/office/drawing/2014/main" id="{6D8B1D60-16D7-4EBD-9B74-48159219D3D6}"/>
            </a:ext>
          </a:extLst>
        </cdr:cNvPr>
        <cdr:cNvGrpSpPr/>
      </cdr:nvGrpSpPr>
      <cdr:grpSpPr>
        <a:xfrm xmlns:a="http://schemas.openxmlformats.org/drawingml/2006/main">
          <a:off x="94885" y="134141"/>
          <a:ext cx="5962075" cy="758559"/>
          <a:chOff x="0" y="0"/>
          <a:chExt cx="3502295" cy="847911"/>
        </a:xfrm>
      </cdr:grpSpPr>
      <cdr:sp macro="" textlink="'Data 6'!$A$1">
        <cdr:nvSpPr>
          <cdr:cNvPr id="24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31" cy="79926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6D78BF1C-482F-4E61-81FE-4FD94F24590E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6.6</a:t>
            </a:fld>
            <a:endParaRPr lang="fi-FI" sz="2400" b="1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6'!$B$1">
        <cdr:nvSpPr>
          <cdr:cNvPr id="2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38260" y="1"/>
            <a:ext cx="3164035" cy="8479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AA6278F-952F-4614-8645-4585C66C181D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Financing of unemployment protection in 2022 (€ million)</a:t>
            </a:fld>
            <a:endParaRPr lang="fi-FI" sz="2400" b="1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0.42729</cdr:x>
      <cdr:y>0.44572</cdr:y>
    </cdr:from>
    <cdr:to>
      <cdr:x>1</cdr:x>
      <cdr:y>0.63367</cdr:y>
    </cdr:to>
    <cdr:grpSp>
      <cdr:nvGrpSpPr>
        <cdr:cNvPr id="35" name="Ryhmä 34">
          <a:extLst xmlns:a="http://schemas.openxmlformats.org/drawingml/2006/main">
            <a:ext uri="{FF2B5EF4-FFF2-40B4-BE49-F238E27FC236}">
              <a16:creationId xmlns:a16="http://schemas.microsoft.com/office/drawing/2014/main" id="{ECCC5AF3-B4EF-40B2-9480-D17EA449599D}"/>
            </a:ext>
          </a:extLst>
        </cdr:cNvPr>
        <cdr:cNvGrpSpPr/>
      </cdr:nvGrpSpPr>
      <cdr:grpSpPr>
        <a:xfrm xmlns:a="http://schemas.openxmlformats.org/drawingml/2006/main">
          <a:off x="2873376" y="4389829"/>
          <a:ext cx="3851274" cy="1851092"/>
          <a:chOff x="3001629" y="4394057"/>
          <a:chExt cx="3856723" cy="1852941"/>
        </a:xfrm>
      </cdr:grpSpPr>
      <cdr:grpSp>
        <cdr:nvGrpSpPr>
          <cdr:cNvPr id="39" name="Ryhmä 38">
            <a:extLst xmlns:a="http://schemas.openxmlformats.org/drawingml/2006/main">
              <a:ext uri="{FF2B5EF4-FFF2-40B4-BE49-F238E27FC236}">
                <a16:creationId xmlns:a16="http://schemas.microsoft.com/office/drawing/2014/main" id="{28AE8574-F179-4705-87B6-C9CAA44CA267}"/>
              </a:ext>
            </a:extLst>
          </cdr:cNvPr>
          <cdr:cNvGrpSpPr/>
        </cdr:nvGrpSpPr>
        <cdr:grpSpPr>
          <a:xfrm xmlns:a="http://schemas.openxmlformats.org/drawingml/2006/main">
            <a:off x="3003648" y="4664808"/>
            <a:ext cx="3854704" cy="301267"/>
            <a:chOff x="2020" y="270608"/>
            <a:chExt cx="3854704" cy="301267"/>
          </a:xfrm>
        </cdr:grpSpPr>
        <cdr:sp macro="" textlink="">
          <cdr:nvSpPr>
            <cdr:cNvPr id="57" name="Suorakulmio 56"/>
            <cdr:cNvSpPr/>
          </cdr:nvSpPr>
          <cdr:spPr bwMode="auto">
            <a:xfrm xmlns:a="http://schemas.openxmlformats.org/drawingml/2006/main">
              <a:off x="2020" y="340254"/>
              <a:ext cx="288223" cy="1619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14">
          <cdr:nvSpPr>
            <cdr:cNvPr id="58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4" y="270608"/>
              <a:ext cx="2520000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1710D1C6-C371-4A46-BA51-937D6C5AA82B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State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14">
          <cdr:nvSpPr>
            <cdr:cNvPr id="59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9" y="270608"/>
              <a:ext cx="923925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01C6BEC8-A103-4B08-8A12-C46FD6BC30CF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706,39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40" name="Ryhmä 39">
            <a:extLst xmlns:a="http://schemas.openxmlformats.org/drawingml/2006/main">
              <a:ext uri="{FF2B5EF4-FFF2-40B4-BE49-F238E27FC236}">
                <a16:creationId xmlns:a16="http://schemas.microsoft.com/office/drawing/2014/main" id="{C63ECD03-B6F1-41D1-BFFE-72BE488BDBB3}"/>
              </a:ext>
            </a:extLst>
          </cdr:cNvPr>
          <cdr:cNvGrpSpPr/>
        </cdr:nvGrpSpPr>
        <cdr:grpSpPr>
          <a:xfrm xmlns:a="http://schemas.openxmlformats.org/drawingml/2006/main">
            <a:off x="3001629" y="4985039"/>
            <a:ext cx="3856723" cy="301267"/>
            <a:chOff x="0" y="590839"/>
            <a:chExt cx="3856723" cy="301267"/>
          </a:xfrm>
        </cdr:grpSpPr>
        <cdr:sp macro="" textlink="">
          <cdr:nvSpPr>
            <cdr:cNvPr id="54" name="Suorakulmio 53"/>
            <cdr:cNvSpPr/>
          </cdr:nvSpPr>
          <cdr:spPr bwMode="auto">
            <a:xfrm xmlns:a="http://schemas.openxmlformats.org/drawingml/2006/main">
              <a:off x="0" y="660486"/>
              <a:ext cx="288290" cy="16197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2"/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15">
          <cdr:nvSpPr>
            <cdr:cNvPr id="55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5" y="590839"/>
              <a:ext cx="2520000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060B366B-14C6-4306-9E2F-C1AC02755B8C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Employers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15">
          <cdr:nvSpPr>
            <cdr:cNvPr id="56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8" y="590839"/>
              <a:ext cx="923925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748195D2-3EC2-4A94-88F0-D7B7766E6D5C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544,22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41" name="Ryhmä 40">
            <a:extLst xmlns:a="http://schemas.openxmlformats.org/drawingml/2006/main">
              <a:ext uri="{FF2B5EF4-FFF2-40B4-BE49-F238E27FC236}">
                <a16:creationId xmlns:a16="http://schemas.microsoft.com/office/drawing/2014/main" id="{AF4C89B2-7724-4329-96D4-101738DD03D0}"/>
              </a:ext>
            </a:extLst>
          </cdr:cNvPr>
          <cdr:cNvGrpSpPr/>
        </cdr:nvGrpSpPr>
        <cdr:grpSpPr>
          <a:xfrm xmlns:a="http://schemas.openxmlformats.org/drawingml/2006/main">
            <a:off x="3002773" y="5305270"/>
            <a:ext cx="3839703" cy="301267"/>
            <a:chOff x="1145" y="911070"/>
            <a:chExt cx="3839703" cy="301267"/>
          </a:xfrm>
        </cdr:grpSpPr>
        <cdr:sp macro="" textlink="">
          <cdr:nvSpPr>
            <cdr:cNvPr id="51" name="Suorakulmio 50"/>
            <cdr:cNvSpPr/>
          </cdr:nvSpPr>
          <cdr:spPr bwMode="auto">
            <a:xfrm xmlns:a="http://schemas.openxmlformats.org/drawingml/2006/main">
              <a:off x="1145" y="980716"/>
              <a:ext cx="288223" cy="1619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16">
          <cdr:nvSpPr>
            <cdr:cNvPr id="52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4" y="911070"/>
              <a:ext cx="2520000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5D4430D2-922F-491E-B4F2-69A70BBE82A9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Employees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16">
          <cdr:nvSpPr>
            <cdr:cNvPr id="53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16923" y="911070"/>
              <a:ext cx="923925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076903BB-9B8E-44D6-A836-F520917B2F0B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484,79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42" name="Ryhmä 41">
            <a:extLst xmlns:a="http://schemas.openxmlformats.org/drawingml/2006/main">
              <a:ext uri="{FF2B5EF4-FFF2-40B4-BE49-F238E27FC236}">
                <a16:creationId xmlns:a16="http://schemas.microsoft.com/office/drawing/2014/main" id="{8093AFC4-F5B9-4A0B-8EF9-E1C175346783}"/>
              </a:ext>
            </a:extLst>
          </cdr:cNvPr>
          <cdr:cNvGrpSpPr/>
        </cdr:nvGrpSpPr>
        <cdr:grpSpPr>
          <a:xfrm xmlns:a="http://schemas.openxmlformats.org/drawingml/2006/main">
            <a:off x="3002571" y="5625500"/>
            <a:ext cx="3855781" cy="301268"/>
            <a:chOff x="943" y="1231300"/>
            <a:chExt cx="3855781" cy="301268"/>
          </a:xfrm>
        </cdr:grpSpPr>
        <cdr:sp macro="" textlink="">
          <cdr:nvSpPr>
            <cdr:cNvPr id="48" name="Suorakulmio 47"/>
            <cdr:cNvSpPr/>
          </cdr:nvSpPr>
          <cdr:spPr bwMode="auto">
            <a:xfrm xmlns:a="http://schemas.openxmlformats.org/drawingml/2006/main">
              <a:off x="943" y="1300898"/>
              <a:ext cx="288290" cy="16207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17">
          <cdr:nvSpPr>
            <cdr:cNvPr id="49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3" y="1231300"/>
              <a:ext cx="2831785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D75C6053-045E-4CE7-A6F3-E3B8E644ACED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Members of unemployment funds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17">
          <cdr:nvSpPr>
            <cdr:cNvPr id="50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9" y="1231301"/>
              <a:ext cx="923925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FF753AF6-C8B1-40F7-8F88-AC77AD5E9F07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104,64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43" name="Ryhmä 42">
            <a:extLst xmlns:a="http://schemas.openxmlformats.org/drawingml/2006/main">
              <a:ext uri="{FF2B5EF4-FFF2-40B4-BE49-F238E27FC236}">
                <a16:creationId xmlns:a16="http://schemas.microsoft.com/office/drawing/2014/main" id="{E81B2E71-E148-4AB7-B438-11D7D82AE037}"/>
              </a:ext>
            </a:extLst>
          </cdr:cNvPr>
          <cdr:cNvGrpSpPr/>
        </cdr:nvGrpSpPr>
        <cdr:grpSpPr>
          <a:xfrm xmlns:a="http://schemas.openxmlformats.org/drawingml/2006/main">
            <a:off x="3291062" y="5945731"/>
            <a:ext cx="3567290" cy="301267"/>
            <a:chOff x="289434" y="1551531"/>
            <a:chExt cx="3567290" cy="301267"/>
          </a:xfrm>
        </cdr:grpSpPr>
        <cdr:sp macro="" textlink="'Data 6'!$A$19">
          <cdr:nvSpPr>
            <cdr:cNvPr id="46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4" y="1551531"/>
              <a:ext cx="2520000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1D6E22BA-8491-4050-87D4-357F65AB0E37}" type="TxLink">
                <a: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Total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19">
          <cdr:nvSpPr>
            <cdr:cNvPr id="47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9" y="1551531"/>
              <a:ext cx="923925" cy="30126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8ADA182E-9508-491A-BC3E-CF5D52DB8097}" type="TxLink">
                <a: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1 840,03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sp macro="" textlink="'Data 6'!$C$3">
        <cdr:nvSpPr>
          <cdr:cNvPr id="44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001101" y="4394057"/>
            <a:ext cx="857250" cy="30126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90000" tIns="46800" rIns="90000" bIns="46800" anchor="ctr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05BA77D-8756-4AE5-AC47-2E7C53E763FB}" type="TxLink">
              <a:rPr lang="en-US" sz="14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€ million</a:t>
            </a:fld>
            <a:endParaRPr lang="en-US" sz="1400" b="0" i="0" u="none" strike="noStrike"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0.42729</cdr:x>
      <cdr:y>0.74717</cdr:y>
    </cdr:from>
    <cdr:to>
      <cdr:x>1</cdr:x>
      <cdr:y>0.90264</cdr:y>
    </cdr:to>
    <cdr:grpSp>
      <cdr:nvGrpSpPr>
        <cdr:cNvPr id="60" name="Ryhmä 59">
          <a:extLst xmlns:a="http://schemas.openxmlformats.org/drawingml/2006/main">
            <a:ext uri="{FF2B5EF4-FFF2-40B4-BE49-F238E27FC236}">
              <a16:creationId xmlns:a16="http://schemas.microsoft.com/office/drawing/2014/main" id="{25F395F1-6A22-4D0A-86AC-E4220AB9679D}"/>
            </a:ext>
          </a:extLst>
        </cdr:cNvPr>
        <cdr:cNvGrpSpPr/>
      </cdr:nvGrpSpPr>
      <cdr:grpSpPr>
        <a:xfrm xmlns:a="http://schemas.openxmlformats.org/drawingml/2006/main">
          <a:off x="2873376" y="7358765"/>
          <a:ext cx="3851274" cy="1531201"/>
          <a:chOff x="0" y="-139"/>
          <a:chExt cx="3856724" cy="1532705"/>
        </a:xfrm>
      </cdr:grpSpPr>
      <cdr:grpSp>
        <cdr:nvGrpSpPr>
          <cdr:cNvPr id="61" name="Ryhmä 60">
            <a:extLst xmlns:a="http://schemas.openxmlformats.org/drawingml/2006/main">
              <a:ext uri="{FF2B5EF4-FFF2-40B4-BE49-F238E27FC236}">
                <a16:creationId xmlns:a16="http://schemas.microsoft.com/office/drawing/2014/main" id="{121DEEE7-C95E-43DF-A4CB-A41D1FD9B0CC}"/>
              </a:ext>
            </a:extLst>
          </cdr:cNvPr>
          <cdr:cNvGrpSpPr/>
        </cdr:nvGrpSpPr>
        <cdr:grpSpPr>
          <a:xfrm xmlns:a="http://schemas.openxmlformats.org/drawingml/2006/main">
            <a:off x="2020" y="270612"/>
            <a:ext cx="3854704" cy="301261"/>
            <a:chOff x="2020" y="270612"/>
            <a:chExt cx="3854704" cy="301261"/>
          </a:xfrm>
        </cdr:grpSpPr>
        <cdr:sp macro="" textlink="">
          <cdr:nvSpPr>
            <cdr:cNvPr id="79" name="Suorakulmio 78"/>
            <cdr:cNvSpPr/>
          </cdr:nvSpPr>
          <cdr:spPr bwMode="auto">
            <a:xfrm xmlns:a="http://schemas.openxmlformats.org/drawingml/2006/main">
              <a:off x="2020" y="340254"/>
              <a:ext cx="288223" cy="1619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23">
          <cdr:nvSpPr>
            <cdr:cNvPr id="80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4" y="270612"/>
              <a:ext cx="2520000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07B9E5B3-9BBB-4B58-AFA8-9583A741DE02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State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23">
          <cdr:nvSpPr>
            <cdr:cNvPr id="81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9" y="270612"/>
              <a:ext cx="923925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99649487-4515-42F6-9A86-3BDA0A20C05D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1 115,32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62" name="Ryhmä 61">
            <a:extLst xmlns:a="http://schemas.openxmlformats.org/drawingml/2006/main">
              <a:ext uri="{FF2B5EF4-FFF2-40B4-BE49-F238E27FC236}">
                <a16:creationId xmlns:a16="http://schemas.microsoft.com/office/drawing/2014/main" id="{86B37939-90DF-4B8F-8157-A8D0518CCF63}"/>
              </a:ext>
            </a:extLst>
          </cdr:cNvPr>
          <cdr:cNvGrpSpPr/>
        </cdr:nvGrpSpPr>
        <cdr:grpSpPr>
          <a:xfrm xmlns:a="http://schemas.openxmlformats.org/drawingml/2006/main">
            <a:off x="1" y="590843"/>
            <a:ext cx="3856723" cy="301261"/>
            <a:chOff x="0" y="590843"/>
            <a:chExt cx="3856723" cy="301261"/>
          </a:xfrm>
        </cdr:grpSpPr>
        <cdr:sp macro="" textlink="">
          <cdr:nvSpPr>
            <cdr:cNvPr id="76" name="Suorakulmio 75"/>
            <cdr:cNvSpPr/>
          </cdr:nvSpPr>
          <cdr:spPr bwMode="auto">
            <a:xfrm xmlns:a="http://schemas.openxmlformats.org/drawingml/2006/main">
              <a:off x="0" y="660486"/>
              <a:ext cx="288290" cy="16197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24">
          <cdr:nvSpPr>
            <cdr:cNvPr id="77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5" y="590843"/>
              <a:ext cx="2520000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07BB7709-CAB3-4FB4-AED2-74349A8C7C3E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Employees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24">
          <cdr:nvSpPr>
            <cdr:cNvPr id="78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8" y="590843"/>
              <a:ext cx="923925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CF56D6E4-3DE2-4B2A-9C09-ABF391EF7669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267,00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63" name="Ryhmä 62">
            <a:extLst xmlns:a="http://schemas.openxmlformats.org/drawingml/2006/main">
              <a:ext uri="{FF2B5EF4-FFF2-40B4-BE49-F238E27FC236}">
                <a16:creationId xmlns:a16="http://schemas.microsoft.com/office/drawing/2014/main" id="{A385AE18-F87A-498B-A352-5123A78621F5}"/>
              </a:ext>
            </a:extLst>
          </cdr:cNvPr>
          <cdr:cNvGrpSpPr/>
        </cdr:nvGrpSpPr>
        <cdr:grpSpPr>
          <a:xfrm xmlns:a="http://schemas.openxmlformats.org/drawingml/2006/main">
            <a:off x="1145" y="911074"/>
            <a:ext cx="3839703" cy="301261"/>
            <a:chOff x="1145" y="911074"/>
            <a:chExt cx="3839703" cy="301261"/>
          </a:xfrm>
        </cdr:grpSpPr>
        <cdr:sp macro="" textlink="">
          <cdr:nvSpPr>
            <cdr:cNvPr id="73" name="Suorakulmio 72"/>
            <cdr:cNvSpPr/>
          </cdr:nvSpPr>
          <cdr:spPr bwMode="auto">
            <a:xfrm xmlns:a="http://schemas.openxmlformats.org/drawingml/2006/main">
              <a:off x="1145" y="980716"/>
              <a:ext cx="288223" cy="1619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25">
          <cdr:nvSpPr>
            <cdr:cNvPr id="74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4" y="911074"/>
              <a:ext cx="2520000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3EBED34F-85A3-488A-8E28-9340DBD4D223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Municipalities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25">
          <cdr:nvSpPr>
            <cdr:cNvPr id="75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16923" y="911074"/>
              <a:ext cx="923925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C2AE7A4C-AF06-414C-8856-855C2D9BB3B1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461,48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64" name="Ryhmä 63">
            <a:extLst xmlns:a="http://schemas.openxmlformats.org/drawingml/2006/main">
              <a:ext uri="{FF2B5EF4-FFF2-40B4-BE49-F238E27FC236}">
                <a16:creationId xmlns:a16="http://schemas.microsoft.com/office/drawing/2014/main" id="{BB3843A8-8AE2-4BF0-B383-9E5CBE593E65}"/>
              </a:ext>
            </a:extLst>
          </cdr:cNvPr>
          <cdr:cNvGrpSpPr/>
        </cdr:nvGrpSpPr>
        <cdr:grpSpPr>
          <a:xfrm xmlns:a="http://schemas.openxmlformats.org/drawingml/2006/main">
            <a:off x="289434" y="1231305"/>
            <a:ext cx="3567290" cy="301261"/>
            <a:chOff x="289434" y="1231305"/>
            <a:chExt cx="3567290" cy="301261"/>
          </a:xfrm>
        </cdr:grpSpPr>
        <cdr:sp macro="" textlink="'Data 6'!$A$27">
          <cdr:nvSpPr>
            <cdr:cNvPr id="71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89434" y="1231305"/>
              <a:ext cx="2520000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23CF1C6B-4D98-4BC6-A6B0-4D5DBF26A451}" type="TxLink">
                <a: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Total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27">
          <cdr:nvSpPr>
            <cdr:cNvPr id="72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932799" y="1231305"/>
              <a:ext cx="923925" cy="301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842ADDE3-0B19-462B-968A-20DAA9DF906D}" type="TxLink">
                <a: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1 843,80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65" name="Ryhmä 64">
            <a:extLst xmlns:a="http://schemas.openxmlformats.org/drawingml/2006/main">
              <a:ext uri="{FF2B5EF4-FFF2-40B4-BE49-F238E27FC236}">
                <a16:creationId xmlns:a16="http://schemas.microsoft.com/office/drawing/2014/main" id="{21AF2CF0-6E5B-48B4-91A1-BF1168F8E96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sp macro="" textlink="'Data 6'!$C$3">
        <cdr:nvSpPr>
          <cdr:cNvPr id="66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999473" y="-139"/>
            <a:ext cx="857250" cy="3012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90000" tIns="46800" rIns="90000" bIns="46800" anchor="ctr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A9808B7C-FA16-43A4-9205-8F4AA1CE122C}" type="TxLink">
              <a:rPr lang="en-US" sz="14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€ million</a:t>
            </a:fld>
            <a:endParaRPr lang="en-US" sz="1400" b="0" i="0" u="none" strike="noStrike"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0.42729</cdr:x>
      <cdr:y>0.14769</cdr:y>
    </cdr:from>
    <cdr:to>
      <cdr:x>1</cdr:x>
      <cdr:y>0.36807</cdr:y>
    </cdr:to>
    <cdr:grpSp>
      <cdr:nvGrpSpPr>
        <cdr:cNvPr id="36" name="Ryhmä 35">
          <a:extLst xmlns:a="http://schemas.openxmlformats.org/drawingml/2006/main">
            <a:ext uri="{FF2B5EF4-FFF2-40B4-BE49-F238E27FC236}">
              <a16:creationId xmlns:a16="http://schemas.microsoft.com/office/drawing/2014/main" id="{95A9D239-AB22-4EC7-842A-ED2129E9D827}"/>
            </a:ext>
          </a:extLst>
        </cdr:cNvPr>
        <cdr:cNvGrpSpPr/>
      </cdr:nvGrpSpPr>
      <cdr:grpSpPr>
        <a:xfrm xmlns:a="http://schemas.openxmlformats.org/drawingml/2006/main">
          <a:off x="2873376" y="1454577"/>
          <a:ext cx="3851274" cy="2170489"/>
          <a:chOff x="3001629" y="1455914"/>
          <a:chExt cx="3856723" cy="2172615"/>
        </a:xfrm>
      </cdr:grpSpPr>
      <cdr:grpSp>
        <cdr:nvGrpSpPr>
          <cdr:cNvPr id="33" name="Ryhmä 32">
            <a:extLst xmlns:a="http://schemas.openxmlformats.org/drawingml/2006/main">
              <a:ext uri="{FF2B5EF4-FFF2-40B4-BE49-F238E27FC236}">
                <a16:creationId xmlns:a16="http://schemas.microsoft.com/office/drawing/2014/main" id="{FB9AD888-9134-472D-86E3-646B5359E6DC}"/>
              </a:ext>
            </a:extLst>
          </cdr:cNvPr>
          <cdr:cNvGrpSpPr/>
        </cdr:nvGrpSpPr>
        <cdr:grpSpPr>
          <a:xfrm xmlns:a="http://schemas.openxmlformats.org/drawingml/2006/main">
            <a:off x="3003648" y="1726665"/>
            <a:ext cx="3854704" cy="301276"/>
            <a:chOff x="3003648" y="1726665"/>
            <a:chExt cx="3854704" cy="301276"/>
          </a:xfrm>
        </cdr:grpSpPr>
        <cdr:sp macro="" textlink="">
          <cdr:nvSpPr>
            <cdr:cNvPr id="10" name="Suorakulmio 9"/>
            <cdr:cNvSpPr/>
          </cdr:nvSpPr>
          <cdr:spPr bwMode="auto">
            <a:xfrm xmlns:a="http://schemas.openxmlformats.org/drawingml/2006/main">
              <a:off x="3003648" y="1796315"/>
              <a:ext cx="288223" cy="1619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4">
          <cdr:nvSpPr>
            <cdr:cNvPr id="15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291062" y="1726665"/>
              <a:ext cx="2520000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19F67D00-0241-4BC0-ADD6-DEEADC95DC93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State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4">
          <cdr:nvSpPr>
            <cdr:cNvPr id="26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934427" y="1726665"/>
              <a:ext cx="92392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7A8536BB-AFDD-4D9F-A1A0-61F9394C731F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1 821,71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32" name="Ryhmä 31">
            <a:extLst xmlns:a="http://schemas.openxmlformats.org/drawingml/2006/main">
              <a:ext uri="{FF2B5EF4-FFF2-40B4-BE49-F238E27FC236}">
                <a16:creationId xmlns:a16="http://schemas.microsoft.com/office/drawing/2014/main" id="{21CC3175-CA73-4151-BCB2-AD820399EF3C}"/>
              </a:ext>
            </a:extLst>
          </cdr:cNvPr>
          <cdr:cNvGrpSpPr/>
        </cdr:nvGrpSpPr>
        <cdr:grpSpPr>
          <a:xfrm xmlns:a="http://schemas.openxmlformats.org/drawingml/2006/main">
            <a:off x="3001629" y="2046896"/>
            <a:ext cx="3856723" cy="301276"/>
            <a:chOff x="3001628" y="2048479"/>
            <a:chExt cx="3856723" cy="301276"/>
          </a:xfrm>
        </cdr:grpSpPr>
        <cdr:sp macro="" textlink="">
          <cdr:nvSpPr>
            <cdr:cNvPr id="11" name="Suorakulmio 10"/>
            <cdr:cNvSpPr/>
          </cdr:nvSpPr>
          <cdr:spPr bwMode="auto">
            <a:xfrm xmlns:a="http://schemas.openxmlformats.org/drawingml/2006/main">
              <a:off x="3001628" y="2118130"/>
              <a:ext cx="288290" cy="16197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2"/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5">
          <cdr:nvSpPr>
            <cdr:cNvPr id="16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291063" y="2048479"/>
              <a:ext cx="2520000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37452E81-5A61-44B3-B3FB-3E7766D9196E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Employers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5">
          <cdr:nvSpPr>
            <cdr:cNvPr id="27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934426" y="2048479"/>
              <a:ext cx="92392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0E3FB8F0-23FF-444F-B37B-E1C68458014C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544,22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20" name="Ryhmä 19">
            <a:extLst xmlns:a="http://schemas.openxmlformats.org/drawingml/2006/main">
              <a:ext uri="{FF2B5EF4-FFF2-40B4-BE49-F238E27FC236}">
                <a16:creationId xmlns:a16="http://schemas.microsoft.com/office/drawing/2014/main" id="{876E1F29-0761-463F-AD0A-7ADE52AB53AA}"/>
              </a:ext>
            </a:extLst>
          </cdr:cNvPr>
          <cdr:cNvGrpSpPr/>
        </cdr:nvGrpSpPr>
        <cdr:grpSpPr>
          <a:xfrm xmlns:a="http://schemas.openxmlformats.org/drawingml/2006/main">
            <a:off x="3002773" y="2367127"/>
            <a:ext cx="3839703" cy="301276"/>
            <a:chOff x="3002773" y="2353904"/>
            <a:chExt cx="3839703" cy="301276"/>
          </a:xfrm>
        </cdr:grpSpPr>
        <cdr:sp macro="" textlink="">
          <cdr:nvSpPr>
            <cdr:cNvPr id="12" name="Suorakulmio 11"/>
            <cdr:cNvSpPr/>
          </cdr:nvSpPr>
          <cdr:spPr bwMode="auto">
            <a:xfrm xmlns:a="http://schemas.openxmlformats.org/drawingml/2006/main">
              <a:off x="3002773" y="2423554"/>
              <a:ext cx="288223" cy="1619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6">
          <cdr:nvSpPr>
            <cdr:cNvPr id="17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291062" y="2353904"/>
              <a:ext cx="2520000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D7C4F78D-7F53-44D7-81B4-42B3146C16DC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Employees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6">
          <cdr:nvSpPr>
            <cdr:cNvPr id="28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918551" y="2353904"/>
              <a:ext cx="92392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1CA75990-DBC9-4C8E-9F0A-422D996A7735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751,79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9" name="Ryhmä 8">
            <a:extLst xmlns:a="http://schemas.openxmlformats.org/drawingml/2006/main">
              <a:ext uri="{FF2B5EF4-FFF2-40B4-BE49-F238E27FC236}">
                <a16:creationId xmlns:a16="http://schemas.microsoft.com/office/drawing/2014/main" id="{B9820EBF-76B0-4B3E-BEE9-19E42D7AE92B}"/>
              </a:ext>
            </a:extLst>
          </cdr:cNvPr>
          <cdr:cNvGrpSpPr/>
        </cdr:nvGrpSpPr>
        <cdr:grpSpPr>
          <a:xfrm xmlns:a="http://schemas.openxmlformats.org/drawingml/2006/main">
            <a:off x="3002571" y="2687358"/>
            <a:ext cx="3855781" cy="301276"/>
            <a:chOff x="3002571" y="2685873"/>
            <a:chExt cx="3855781" cy="301276"/>
          </a:xfrm>
        </cdr:grpSpPr>
        <cdr:sp macro="" textlink="">
          <cdr:nvSpPr>
            <cdr:cNvPr id="13" name="Suorakulmio 12"/>
            <cdr:cNvSpPr/>
          </cdr:nvSpPr>
          <cdr:spPr bwMode="auto">
            <a:xfrm xmlns:a="http://schemas.openxmlformats.org/drawingml/2006/main">
              <a:off x="3002571" y="2755474"/>
              <a:ext cx="288290" cy="16207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BFBFBF"/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7">
          <cdr:nvSpPr>
            <cdr:cNvPr id="18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291062" y="2685873"/>
              <a:ext cx="2520000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74D69C32-4FB9-4588-AAFB-20CD15EAC01F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Municipalities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7">
          <cdr:nvSpPr>
            <cdr:cNvPr id="29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934427" y="2685873"/>
              <a:ext cx="92392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2E37AC6D-8900-4BF6-A2CD-77737D0391FD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461,48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grpSp>
        <cdr:nvGrpSpPr>
          <cdr:cNvPr id="8" name="Ryhmä 7">
            <a:extLst xmlns:a="http://schemas.openxmlformats.org/drawingml/2006/main">
              <a:ext uri="{FF2B5EF4-FFF2-40B4-BE49-F238E27FC236}">
                <a16:creationId xmlns:a16="http://schemas.microsoft.com/office/drawing/2014/main" id="{E44787A4-81D9-41EF-ABA2-9A909DDE905F}"/>
              </a:ext>
            </a:extLst>
          </cdr:cNvPr>
          <cdr:cNvGrpSpPr/>
        </cdr:nvGrpSpPr>
        <cdr:grpSpPr>
          <a:xfrm xmlns:a="http://schemas.openxmlformats.org/drawingml/2006/main">
            <a:off x="3003648" y="3007587"/>
            <a:ext cx="3854704" cy="301277"/>
            <a:chOff x="3003648" y="3007587"/>
            <a:chExt cx="3854704" cy="301277"/>
          </a:xfrm>
        </cdr:grpSpPr>
        <cdr:sp macro="" textlink="">
          <cdr:nvSpPr>
            <cdr:cNvPr id="14" name="Suorakulmio 13"/>
            <cdr:cNvSpPr/>
          </cdr:nvSpPr>
          <cdr:spPr bwMode="auto">
            <a:xfrm xmlns:a="http://schemas.openxmlformats.org/drawingml/2006/main">
              <a:off x="3003648" y="3077239"/>
              <a:ext cx="288223" cy="16197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fi-FI" sz="1400"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'Data 6'!$A$8">
          <cdr:nvSpPr>
            <cdr:cNvPr id="19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291061" y="3007587"/>
              <a:ext cx="283178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0459F240-5445-4975-9EC3-F776597A07E5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Members of unemployment funds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8">
          <cdr:nvSpPr>
            <cdr:cNvPr id="30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934427" y="3007588"/>
              <a:ext cx="92392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vertOverflow="clip" horzOverflow="clip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36517473-8792-466F-A731-0CC6D8FAB7B9}" type="TxLink">
                <a:rPr lang="en-US" sz="14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104,64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  <cdr:sp macro="" textlink="'Data 6'!$C$3">
        <cdr:nvSpPr>
          <cdr:cNvPr id="31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001101" y="1455914"/>
            <a:ext cx="857250" cy="3012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90000" tIns="46800" rIns="90000" bIns="46800" anchor="ctr" upright="1">
            <a:spAutoFit/>
          </a:bodyPr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42A38EC9-472A-4E49-8C2C-752C454391B5}" type="TxLink">
              <a:rPr lang="en-US" sz="14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€ million</a:t>
            </a:fld>
            <a:endParaRPr lang="en-US" sz="1400" b="0" i="0" u="none" strike="noStrike">
              <a:latin typeface="Arial"/>
              <a:cs typeface="Arial"/>
            </a:endParaRPr>
          </a:p>
        </cdr:txBody>
      </cdr:sp>
      <cdr:grpSp>
        <cdr:nvGrpSpPr>
          <cdr:cNvPr id="104" name="Ryhmä 103">
            <a:extLst xmlns:a="http://schemas.openxmlformats.org/drawingml/2006/main">
              <a:ext uri="{FF2B5EF4-FFF2-40B4-BE49-F238E27FC236}">
                <a16:creationId xmlns:a16="http://schemas.microsoft.com/office/drawing/2014/main" id="{9C7E181B-18CD-4FCE-BB31-AC25E8EEA734}"/>
              </a:ext>
            </a:extLst>
          </cdr:cNvPr>
          <cdr:cNvGrpSpPr/>
        </cdr:nvGrpSpPr>
        <cdr:grpSpPr>
          <a:xfrm xmlns:a="http://schemas.openxmlformats.org/drawingml/2006/main">
            <a:off x="3291062" y="3327253"/>
            <a:ext cx="3567290" cy="301276"/>
            <a:chOff x="0" y="-147"/>
            <a:chExt cx="3567290" cy="301276"/>
          </a:xfrm>
        </cdr:grpSpPr>
        <cdr:sp macro="" textlink="'Data 6'!$A$10">
          <cdr:nvSpPr>
            <cdr:cNvPr id="105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0" y="-147"/>
              <a:ext cx="2520000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20ACEB28-1456-4074-8007-07361A061C5F}" type="TxLink">
                <a: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Total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6'!$C$10">
          <cdr:nvSpPr>
            <cdr:cNvPr id="106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643365" y="-147"/>
              <a:ext cx="923925" cy="301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90000" tIns="46800" rIns="90000" bIns="46800" anchor="ctr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 rtl="0">
                <a:defRPr sz="1000"/>
              </a:pPr>
              <a:fld id="{CCEF0F43-534E-40C4-A12A-F25523E906B1}" type="TxLink">
                <a:rPr lang="en-US" sz="140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r" rtl="0">
                  <a:defRPr sz="1000"/>
                </a:pPr>
                <a:t>3 683,84</a:t>
              </a:fld>
              <a:endParaRPr lang="en-US" sz="1400" b="0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0.62568</cdr:x>
      <cdr:y>0.94826</cdr:y>
    </cdr:from>
    <cdr:to>
      <cdr:x>1</cdr:x>
      <cdr:y>1</cdr:y>
    </cdr:to>
    <cdr:grpSp>
      <cdr:nvGrpSpPr>
        <cdr:cNvPr id="82" name="Ryhmä 81">
          <a:extLst xmlns:a="http://schemas.openxmlformats.org/drawingml/2006/main">
            <a:ext uri="{FF2B5EF4-FFF2-40B4-BE49-F238E27FC236}">
              <a16:creationId xmlns:a16="http://schemas.microsoft.com/office/drawing/2014/main" id="{7051EF13-548A-412C-96FB-F08BCBA29FC8}"/>
            </a:ext>
          </a:extLst>
        </cdr:cNvPr>
        <cdr:cNvGrpSpPr/>
      </cdr:nvGrpSpPr>
      <cdr:grpSpPr>
        <a:xfrm xmlns:a="http://schemas.openxmlformats.org/drawingml/2006/main">
          <a:off x="4207479" y="9339271"/>
          <a:ext cx="2517171" cy="509579"/>
          <a:chOff x="0" y="0"/>
          <a:chExt cx="2513605" cy="509596"/>
        </a:xfrm>
      </cdr:grpSpPr>
      <cdr:sp macro="" textlink="'Data 6'!$A$29">
        <cdr:nvSpPr>
          <cdr:cNvPr id="83" name="Tekstiruutu 1"/>
          <cdr:cNvSpPr txBox="1"/>
        </cdr:nvSpPr>
        <cdr:spPr>
          <a:xfrm xmlns:a="http://schemas.openxmlformats.org/drawingml/2006/main">
            <a:off x="0" y="301192"/>
            <a:ext cx="2513605" cy="20840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26EC3A0C-4860-4C7C-B680-BD890D0EC654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30.8.2023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pic>
        <cdr:nvPicPr>
          <cdr:cNvPr id="84" name="Kuva 83">
            <a:extLst xmlns:a="http://schemas.openxmlformats.org/drawingml/2006/main">
              <a:ext uri="{FF2B5EF4-FFF2-40B4-BE49-F238E27FC236}">
                <a16:creationId xmlns:a16="http://schemas.microsoft.com/office/drawing/2014/main" id="{9FF3D33C-90C5-4DE0-9C64-395A384DD5DD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14623" y="0"/>
            <a:ext cx="598982" cy="360919"/>
          </a:xfrm>
          <a:prstGeom xmlns:a="http://schemas.openxmlformats.org/drawingml/2006/main" prst="rect">
            <a:avLst/>
          </a:prstGeom>
        </cdr:spPr>
      </cdr:pic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0.81334</cdr:x>
      <cdr:y>0.5789</cdr:y>
    </cdr:from>
    <cdr:to>
      <cdr:x>0.97559</cdr:x>
      <cdr:y>0.65767</cdr:y>
    </cdr:to>
    <cdr:sp macro="" textlink="'Data 7'!$D$4">
      <cdr:nvSpPr>
        <cdr:cNvPr id="1028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018211" y="3898408"/>
          <a:ext cx="1599521" cy="530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Earnings-related unemployment allowance </a:t>
          </a:r>
          <a:endParaRPr lang="fi-FI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0.81141</cdr:x>
      <cdr:y>0.76387</cdr:y>
    </cdr:from>
    <cdr:to>
      <cdr:x>0.99391</cdr:x>
      <cdr:y>0.88436</cdr:y>
    </cdr:to>
    <cdr:sp macro="" textlink="'Data 7'!$B$4">
      <cdr:nvSpPr>
        <cdr:cNvPr id="1029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999184" y="5144038"/>
          <a:ext cx="1799153" cy="811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Recipients of basic unemployment allowance</a:t>
          </a:r>
          <a:endParaRPr lang="fi-FI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0.81141</cdr:x>
      <cdr:y>0.43953</cdr:y>
    </cdr:from>
    <cdr:to>
      <cdr:x>1</cdr:x>
      <cdr:y>0.52303</cdr:y>
    </cdr:to>
    <cdr:sp macro="" textlink="'Data 7'!$C$4">
      <cdr:nvSpPr>
        <cdr:cNvPr id="103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999184" y="2959865"/>
          <a:ext cx="1859191" cy="562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2957E60-4743-4E83-B0F4-E742DCA5C4D8}" type="TxLink">
            <a:rPr lang="fi-FI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pPr algn="l" rtl="0">
              <a:defRPr sz="1000"/>
            </a:pPr>
            <a:t>Recipients of labour market subsidy</a:t>
          </a:fld>
          <a:endParaRPr lang="fi-FI" sz="1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0.0345</cdr:x>
      <cdr:y>0.9275</cdr:y>
    </cdr:from>
    <cdr:to>
      <cdr:x>0.04225</cdr:x>
      <cdr:y>0.95875</cdr:y>
    </cdr:to>
    <cdr:sp macro="" textlink="">
      <cdr:nvSpPr>
        <cdr:cNvPr id="10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443" y="6237113"/>
          <a:ext cx="76476" cy="210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0.08558</cdr:x>
      <cdr:y>0.96876</cdr:y>
    </cdr:from>
    <cdr:to>
      <cdr:x>0.64933</cdr:x>
      <cdr:y>0.99695</cdr:y>
    </cdr:to>
    <cdr:sp macro="" textlink="'Data 7'!$A$463">
      <cdr:nvSpPr>
        <cdr:cNvPr id="1040" name="Text Box 1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2865" y="6505315"/>
          <a:ext cx="5552289" cy="189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09B15D67-AD4C-4134-A644-9480A815723E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The Social Insurance Institution of Finland (Kela), Ministry of labour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0.00815</cdr:x>
      <cdr:y>0.02746</cdr:y>
    </cdr:from>
    <cdr:to>
      <cdr:x>0.07416</cdr:x>
      <cdr:y>0.09157</cdr:y>
    </cdr:to>
    <cdr:sp macro="" textlink="'Data 7'!$A$1">
      <cdr:nvSpPr>
        <cdr:cNvPr id="14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68" y="184397"/>
          <a:ext cx="650147" cy="430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54864" tIns="5029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AB5CD93-7452-4539-81AE-9CF373FABDB2}" type="TxLink">
            <a:rPr lang="en-US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6.7</a:t>
          </a:fld>
          <a:endParaRPr lang="fi-FI" sz="26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0.06632</cdr:x>
      <cdr:y>0.02746</cdr:y>
    </cdr:from>
    <cdr:to>
      <cdr:x>0.93424</cdr:x>
      <cdr:y>0.09517</cdr:y>
    </cdr:to>
    <cdr:sp macro="" textlink="'Data 7'!$B$2">
      <cdr:nvSpPr>
        <cdr:cNvPr id="1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176" y="184397"/>
          <a:ext cx="8547974" cy="45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54864" tIns="5029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AFD058E-7852-473C-BADB-7C254C4CD406}" type="TxLink"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Number of recipients of basic unemployment allowance, labour market subsidy or earnings-related unemployment allowance at end of month, 2000–2022</a:t>
          </a:fld>
          <a:endParaRPr lang="fi-FI" sz="2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0.93909</cdr:x>
      <cdr:y>0.92861</cdr:y>
    </cdr:from>
    <cdr:to>
      <cdr:x>1</cdr:x>
      <cdr:y>0.98237</cdr:y>
    </cdr:to>
    <cdr:pic>
      <cdr:nvPicPr>
        <cdr:cNvPr id="16" name="Kuva 15">
          <a:extLst xmlns:a="http://schemas.openxmlformats.org/drawingml/2006/main">
            <a:ext uri="{FF2B5EF4-FFF2-40B4-BE49-F238E27FC236}">
              <a16:creationId xmlns:a16="http://schemas.microsoft.com/office/drawing/2014/main" id="{D5D25BDC-9FF4-4D7D-AC3B-8CF3BFAABCE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7901" y="6244577"/>
          <a:ext cx="600474" cy="3615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0.74438</cdr:x>
      <cdr:y>0.96895</cdr:y>
    </cdr:from>
    <cdr:to>
      <cdr:x>1</cdr:x>
      <cdr:y>1</cdr:y>
    </cdr:to>
    <cdr:sp macro="" textlink="'Data 7'!$A$464">
      <cdr:nvSpPr>
        <cdr:cNvPr id="17" name="Tekstiruutu 1"/>
        <cdr:cNvSpPr txBox="1"/>
      </cdr:nvSpPr>
      <cdr:spPr>
        <a:xfrm xmlns:a="http://schemas.openxmlformats.org/drawingml/2006/main">
          <a:off x="7338375" y="6515850"/>
          <a:ext cx="2520000" cy="20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EA637B5-9F90-4FF6-B092-DAB14482642B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Statistical Information Service 30.8.2023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0.00975</cdr:x>
      <cdr:y>0.956</cdr:y>
    </cdr:from>
    <cdr:to>
      <cdr:x>0.0195</cdr:x>
      <cdr:y>0.99</cdr:y>
    </cdr:to>
    <cdr:sp macro="" textlink="'Data 8'!#REF!">
      <cdr:nvSpPr>
        <cdr:cNvPr id="5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6212" y="6428765"/>
          <a:ext cx="96212" cy="228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08AC367D-3054-4A4D-B2E0-38AA2F1430F7}" type="TxLink">
            <a:rPr lang="fi-FI"/>
            <a:pPr/>
            <a:t> </a:t>
          </a:fld>
          <a:endParaRPr lang="fi-FI"/>
        </a:p>
      </cdr:txBody>
    </cdr:sp>
  </cdr:relSizeAnchor>
  <cdr:relSizeAnchor xmlns:cdr="http://schemas.openxmlformats.org/drawingml/2006/chartDrawing">
    <cdr:from>
      <cdr:x>0.7865</cdr:x>
      <cdr:y>0.95325</cdr:y>
    </cdr:from>
    <cdr:to>
      <cdr:x>0.79625</cdr:x>
      <cdr:y>0.98725</cdr:y>
    </cdr:to>
    <cdr:sp macro="" textlink="'Data 8'!#REF!">
      <cdr:nvSpPr>
        <cdr:cNvPr id="512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761103" y="6410273"/>
          <a:ext cx="96212" cy="22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0ADBB756-2C50-4351-AA24-AFC629442AFD}" type="TxLink">
            <a:rPr lang="fi-FI"/>
            <a:pPr/>
            <a:t> </a:t>
          </a:fld>
          <a:endParaRPr lang="fi-FI"/>
        </a:p>
      </cdr:txBody>
    </cdr:sp>
  </cdr:relSizeAnchor>
  <cdr:relSizeAnchor xmlns:cdr="http://schemas.openxmlformats.org/drawingml/2006/chartDrawing">
    <cdr:from>
      <cdr:x>0.85306</cdr:x>
      <cdr:y>0.57089</cdr:y>
    </cdr:from>
    <cdr:to>
      <cdr:x>0.95707</cdr:x>
      <cdr:y>0.63762</cdr:y>
    </cdr:to>
    <cdr:sp macro="" textlink="'Data 8'!$E$4">
      <cdr:nvSpPr>
        <cdr:cNvPr id="512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09785" y="3844500"/>
          <a:ext cx="1025370" cy="449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Under </a:t>
          </a:r>
        </a:p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25-year-olds</a:t>
          </a:r>
          <a:endParaRPr lang="fi-FI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0.08414</cdr:x>
      <cdr:y>0.96876</cdr:y>
    </cdr:from>
    <cdr:to>
      <cdr:x>0.31683</cdr:x>
      <cdr:y>0.98975</cdr:y>
    </cdr:to>
    <cdr:sp macro="" textlink="'Data 8'!$A$414">
      <cdr:nvSpPr>
        <cdr:cNvPr id="5127" name="Text Box 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8682" y="6505315"/>
          <a:ext cx="2291718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888FC7A-16A7-4CDF-BE24-1805C8D5C812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Statistics Finland, Labour Forse Statistics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0.85306</cdr:x>
      <cdr:y>0.7234</cdr:y>
    </cdr:from>
    <cdr:to>
      <cdr:x>0.93131</cdr:x>
      <cdr:y>0.76211</cdr:y>
    </cdr:to>
    <cdr:sp macro="" textlink="">
      <cdr:nvSpPr>
        <cdr:cNvPr id="51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9785" y="4871534"/>
          <a:ext cx="771418" cy="260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All</a:t>
          </a:r>
          <a:endParaRPr lang="fi-FI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0.85306</cdr:x>
      <cdr:y>0.69196</cdr:y>
    </cdr:from>
    <cdr:to>
      <cdr:x>0.94081</cdr:x>
      <cdr:y>0.73171</cdr:y>
    </cdr:to>
    <cdr:sp macro="" textlink="">
      <cdr:nvSpPr>
        <cdr:cNvPr id="51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9785" y="4659812"/>
          <a:ext cx="865073" cy="267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t>Men</a:t>
          </a:r>
          <a:endParaRPr lang="fi-FI" sz="900">
            <a:solidFill>
              <a:schemeClr val="accent4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0.85306</cdr:x>
      <cdr:y>0.75268</cdr:y>
    </cdr:from>
    <cdr:to>
      <cdr:x>0.93806</cdr:x>
      <cdr:y>0.79518</cdr:y>
    </cdr:to>
    <cdr:sp macro="" textlink="">
      <cdr:nvSpPr>
        <cdr:cNvPr id="51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9785" y="5068711"/>
          <a:ext cx="837962" cy="286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Women</a:t>
          </a:r>
        </a:p>
      </cdr:txBody>
    </cdr:sp>
  </cdr:relSizeAnchor>
  <cdr:relSizeAnchor xmlns:cdr="http://schemas.openxmlformats.org/drawingml/2006/chartDrawing">
    <cdr:from>
      <cdr:x>0.01934</cdr:x>
      <cdr:y>0.02551</cdr:y>
    </cdr:from>
    <cdr:to>
      <cdr:x>0.97099</cdr:x>
      <cdr:y>0.09016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6D946D9A-AD3C-4359-B991-0B940F3701C1}"/>
            </a:ext>
          </a:extLst>
        </cdr:cNvPr>
        <cdr:cNvGrpSpPr/>
      </cdr:nvGrpSpPr>
      <cdr:grpSpPr>
        <a:xfrm xmlns:a="http://schemas.openxmlformats.org/drawingml/2006/main">
          <a:off x="190661" y="171546"/>
          <a:ext cx="9381723" cy="434748"/>
          <a:chOff x="1" y="171303"/>
          <a:chExt cx="9372599" cy="434159"/>
        </a:xfrm>
      </cdr:grpSpPr>
      <cdr:sp macro="" textlink="'Data 8'!$A$1">
        <cdr:nvSpPr>
          <cdr:cNvPr id="1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" y="171303"/>
            <a:ext cx="608112" cy="43055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36C1FAE-3423-41D9-A0E1-94989946C151}" type="TxLink">
              <a: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6.8</a:t>
            </a:fld>
            <a:endParaRPr lang="fi-FI" sz="26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8'!$B$2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2872" y="171304"/>
            <a:ext cx="8799728" cy="43415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8D740B1E-3362-49AA-A899-4280EF613798}" type="TxLink">
              <a:rPr lang="en-US" sz="2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Monthly analysis of unemployment rates by sex 2000–2022</a:t>
            </a:fld>
            <a:endParaRPr lang="fi-FI" sz="26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0.93909</cdr:x>
      <cdr:y>0.92666</cdr:y>
    </cdr:from>
    <cdr:to>
      <cdr:x>1</cdr:x>
      <cdr:y>0.98042</cdr:y>
    </cdr:to>
    <cdr:pic>
      <cdr:nvPicPr>
        <cdr:cNvPr id="17" name="Kuva 16">
          <a:extLst xmlns:a="http://schemas.openxmlformats.org/drawingml/2006/main">
            <a:ext uri="{FF2B5EF4-FFF2-40B4-BE49-F238E27FC236}">
              <a16:creationId xmlns:a16="http://schemas.microsoft.com/office/drawing/2014/main" id="{8B968A9D-4F0B-46F8-A242-E4D3A1536A4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48965" y="6222649"/>
          <a:ext cx="599885" cy="3609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0.74438</cdr:x>
      <cdr:y>0.96895</cdr:y>
    </cdr:from>
    <cdr:to>
      <cdr:x>1</cdr:x>
      <cdr:y>1</cdr:y>
    </cdr:to>
    <cdr:sp macro="" textlink="'Data 8'!$A$415">
      <cdr:nvSpPr>
        <cdr:cNvPr id="18" name="Tekstiruutu 1"/>
        <cdr:cNvSpPr txBox="1"/>
      </cdr:nvSpPr>
      <cdr:spPr>
        <a:xfrm xmlns:a="http://schemas.openxmlformats.org/drawingml/2006/main">
          <a:off x="7331278" y="6506620"/>
          <a:ext cx="2517572" cy="208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00D9DDF-0DC4-4CA6-8495-F6729AF14356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Statistical Information Service 30.8.2023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0.01966</cdr:x>
      <cdr:y>0.12104</cdr:y>
    </cdr:from>
    <cdr:to>
      <cdr:x>0.20768</cdr:x>
      <cdr:y>0.15518</cdr:y>
    </cdr:to>
    <cdr:sp macro="" textlink="'Data 8'!$B$3:$E$3">
      <cdr:nvSpPr>
        <cdr:cNvPr id="19" name="Text Box 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93664" y="812788"/>
          <a:ext cx="1851780" cy="2292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9160202-932A-4F78-BE32-B412FF045ACC}" type="TxLink">
            <a:rPr lang="en-US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pPr algn="l" rtl="0">
              <a:defRPr sz="1000"/>
            </a:pPr>
            <a:t>Unemployment rate, %</a:t>
          </a:fld>
          <a:endParaRPr lang="fi-FI" sz="1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0.00483</cdr:x>
      <cdr:y>0.97025</cdr:y>
    </cdr:from>
    <cdr:to>
      <cdr:x>0.43425</cdr:x>
      <cdr:y>1</cdr:y>
    </cdr:to>
    <cdr:sp macro="" textlink="'Data 9'!$A$43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7624" y="6524625"/>
          <a:ext cx="4237511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D3BACC-7B02-4C52-AA48-48C73E44EDAD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0.83118</cdr:x>
      <cdr:y>0.81152</cdr:y>
    </cdr:from>
    <cdr:to>
      <cdr:x>0.96154</cdr:x>
      <cdr:y>0.90843</cdr:y>
    </cdr:to>
    <cdr:sp macro="" textlink="'Data 9'!$B$4">
      <cdr:nvSpPr>
        <cdr:cNvPr id="6148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94084" y="5457188"/>
          <a:ext cx="1285160" cy="651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E42D059D-73A4-47F8-A1A9-DF390D4CD5B7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Basic
unemployment
allowance, Kela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0.83118</cdr:x>
      <cdr:y>0.71647</cdr:y>
    </cdr:from>
    <cdr:to>
      <cdr:x>0.99559</cdr:x>
      <cdr:y>0.79997</cdr:y>
    </cdr:to>
    <cdr:sp macro="" textlink="'Data 9'!$C$4">
      <cdr:nvSpPr>
        <cdr:cNvPr id="6149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94084" y="4824809"/>
          <a:ext cx="1620816" cy="562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39F9734-5123-444D-BB27-F99D5CDE0F45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Labour market subsidy, Kela (1.1.1994-)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0.83118</cdr:x>
      <cdr:y>0.53476</cdr:y>
    </cdr:from>
    <cdr:to>
      <cdr:x>0.97266</cdr:x>
      <cdr:y>0.63167</cdr:y>
    </cdr:to>
    <cdr:sp macro="" textlink="'Data 9'!$D$4">
      <cdr:nvSpPr>
        <cdr:cNvPr id="615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94084" y="3601153"/>
          <a:ext cx="1394763" cy="652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FEB9DC9-074A-4843-80BB-B465BA8A2D14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Earnings-related 
unemployment 
allowance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0.55035</cdr:x>
      <cdr:y>0.08977</cdr:y>
    </cdr:from>
    <cdr:to>
      <cdr:x>0.7766</cdr:x>
      <cdr:y>0.14051</cdr:y>
    </cdr:to>
    <cdr:sp macro="" textlink="'Data 9'!$C$3">
      <cdr:nvSpPr>
        <cdr:cNvPr id="6160" name="Text Box 1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420303" y="602792"/>
          <a:ext cx="2228272" cy="340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AAB8C57-C718-4049-B75B-1C86C16FA796}" type="TxLink">
            <a:rPr lang="fi-FI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(at 2022 prices)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0.00329</cdr:x>
      <cdr:y>0.02551</cdr:y>
    </cdr:from>
    <cdr:to>
      <cdr:x>0.07834</cdr:x>
      <cdr:y>0.08963</cdr:y>
    </cdr:to>
    <cdr:sp macro="" textlink="'Data 9'!$A$1">
      <cdr:nvSpPr>
        <cdr:cNvPr id="16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03" y="171303"/>
          <a:ext cx="739122" cy="430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54864" tIns="5029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D53A610-9654-406D-941B-491B7BD3322F}" type="TxLink"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6.9</a:t>
          </a:fld>
          <a:endParaRPr lang="fi-FI" sz="2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0.0779</cdr:x>
      <cdr:y>0.02551</cdr:y>
    </cdr:from>
    <cdr:to>
      <cdr:x>0.72727</cdr:x>
      <cdr:y>0.13847</cdr:y>
    </cdr:to>
    <cdr:sp macro="" textlink="'Data 9'!$B$1">
      <cdr:nvSpPr>
        <cdr:cNvPr id="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7240" y="171304"/>
          <a:ext cx="6395560" cy="758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54864" tIns="5029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C7434D64-50F5-49EC-BDCB-AF578D26A82B}" type="TxLink"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Expenditure on unemployment allowance and labour market subsidy 1985–2022</a:t>
          </a:fld>
          <a:endParaRPr lang="fi-FI" sz="2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0.93909</cdr:x>
      <cdr:y>0.92666</cdr:y>
    </cdr:from>
    <cdr:to>
      <cdr:x>1</cdr:x>
      <cdr:y>0.98042</cdr:y>
    </cdr:to>
    <cdr:pic>
      <cdr:nvPicPr>
        <cdr:cNvPr id="18" name="Kuva 17">
          <a:extLst xmlns:a="http://schemas.openxmlformats.org/drawingml/2006/main">
            <a:ext uri="{FF2B5EF4-FFF2-40B4-BE49-F238E27FC236}">
              <a16:creationId xmlns:a16="http://schemas.microsoft.com/office/drawing/2014/main" id="{21DA7475-FFA6-4900-B0E4-AF23E713EA3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48972" y="6222650"/>
          <a:ext cx="599878" cy="3609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0.74438</cdr:x>
      <cdr:y>0.96895</cdr:y>
    </cdr:from>
    <cdr:to>
      <cdr:x>1</cdr:x>
      <cdr:y>1</cdr:y>
    </cdr:to>
    <cdr:sp macro="" textlink="'Data 9'!$A$44">
      <cdr:nvSpPr>
        <cdr:cNvPr id="19" name="Tekstiruutu 1"/>
        <cdr:cNvSpPr txBox="1"/>
      </cdr:nvSpPr>
      <cdr:spPr>
        <a:xfrm xmlns:a="http://schemas.openxmlformats.org/drawingml/2006/main">
          <a:off x="7331305" y="6506620"/>
          <a:ext cx="2517545" cy="208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815B102-22CE-4315-A4EF-DD5437AD57F3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Statistical Information Service 30.8.2023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0.77371</cdr:x>
      <cdr:y>0.965</cdr:y>
    </cdr:from>
    <cdr:to>
      <cdr:x>0.77993</cdr:x>
      <cdr:y>0.99484</cdr:y>
    </cdr:to>
    <cdr:sp macro="" textlink="'Data 1'!#REF!">
      <cdr:nvSpPr>
        <cdr:cNvPr id="614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20154" y="6470904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56E4E999-6D3C-49CE-A203-5E161E2FDB39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0.85393</cdr:x>
      <cdr:y>0.73238</cdr:y>
    </cdr:from>
    <cdr:to>
      <cdr:x>1</cdr:x>
      <cdr:y>0.77195</cdr:y>
    </cdr:to>
    <cdr:sp macro="" textlink="'Data 1'!$B$4">
      <cdr:nvSpPr>
        <cdr:cNvPr id="6148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18375" y="4924999"/>
          <a:ext cx="1440000" cy="266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048275E-ECE0-45FA-B019-1C4D357891D3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Basic benefits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0.85296</cdr:x>
      <cdr:y>0.56549</cdr:y>
    </cdr:from>
    <cdr:to>
      <cdr:x>0.99903</cdr:x>
      <cdr:y>0.63875</cdr:y>
    </cdr:to>
    <cdr:sp macro="" textlink="'Data 1'!$C$4">
      <cdr:nvSpPr>
        <cdr:cNvPr id="615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08800" y="3808107"/>
          <a:ext cx="1440012" cy="4933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5013AB1E-8233-44CF-AE84-B8530D49040C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Earnings-related benefits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0.0058</cdr:x>
      <cdr:y>0.1599</cdr:y>
    </cdr:from>
    <cdr:to>
      <cdr:x>0.09766</cdr:x>
      <cdr:y>0.19541</cdr:y>
    </cdr:to>
    <cdr:sp macro="" textlink="'Data 1'!$B$3">
      <cdr:nvSpPr>
        <cdr:cNvPr id="6154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7179" y="1075257"/>
          <a:ext cx="905590" cy="238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0F6E7AF-6BE3-45CC-B4ED-0CBFCE09321A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Recipients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0.026</cdr:y>
    </cdr:from>
    <cdr:to>
      <cdr:x>1</cdr:x>
      <cdr:y>1</cdr:y>
    </cdr:to>
    <cdr:grpSp>
      <cdr:nvGrpSpPr>
        <cdr:cNvPr id="4" name="Ryhmä 3">
          <a:extLst xmlns:a="http://schemas.openxmlformats.org/drawingml/2006/main">
            <a:ext uri="{FF2B5EF4-FFF2-40B4-BE49-F238E27FC236}">
              <a16:creationId xmlns:a16="http://schemas.microsoft.com/office/drawing/2014/main" id="{53B5B663-BA04-4BF3-A245-77FE9621A93A}"/>
            </a:ext>
          </a:extLst>
        </cdr:cNvPr>
        <cdr:cNvGrpSpPr/>
      </cdr:nvGrpSpPr>
      <cdr:grpSpPr>
        <a:xfrm xmlns:a="http://schemas.openxmlformats.org/drawingml/2006/main">
          <a:off x="0" y="174841"/>
          <a:ext cx="9858375" cy="6549809"/>
          <a:chOff x="-12" y="174626"/>
          <a:chExt cx="9950553" cy="6540482"/>
        </a:xfrm>
      </cdr:grpSpPr>
      <cdr:grpSp>
        <cdr:nvGrpSpPr>
          <cdr:cNvPr id="15" name="Ryhmä 14">
            <a:extLst xmlns:a="http://schemas.openxmlformats.org/drawingml/2006/main">
              <a:ext uri="{FF2B5EF4-FFF2-40B4-BE49-F238E27FC236}">
                <a16:creationId xmlns:a16="http://schemas.microsoft.com/office/drawing/2014/main" id="{DD550B83-C168-4514-BF50-F8DBD69D36E3}"/>
              </a:ext>
            </a:extLst>
          </cdr:cNvPr>
          <cdr:cNvGrpSpPr/>
        </cdr:nvGrpSpPr>
        <cdr:grpSpPr>
          <a:xfrm xmlns:a="http://schemas.openxmlformats.org/drawingml/2006/main">
            <a:off x="-12" y="174626"/>
            <a:ext cx="8930478" cy="863125"/>
            <a:chOff x="-555631" y="0"/>
            <a:chExt cx="8836956" cy="863089"/>
          </a:xfrm>
        </cdr:grpSpPr>
        <cdr:sp macro="" textlink="'Data 1'!$A$1">
          <cdr:nvSpPr>
            <cdr:cNvPr id="17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-555631" y="0"/>
              <a:ext cx="612291" cy="42997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DAAC5388-F878-4C5C-B6D7-373967056D77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6.1</a:t>
              </a:fld>
              <a:endParaRPr lang="fi-FI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  <cdr:sp macro="" textlink="'Data 1'!$B$2">
          <cdr:nvSpPr>
            <cdr:cNvPr id="18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16695" y="0"/>
              <a:ext cx="8264630" cy="86308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166D3177-6319-40E3-9E26-6133AB086452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Recipients of benefits payable in respect of unemployment at year-end 1990–2022</a:t>
              </a:fld>
              <a:endParaRPr lang="fi-FI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</cdr:grpSp>
      <cdr:sp macro="" textlink="'Data 1'!$A$45">
        <cdr:nvSpPr>
          <cdr:cNvPr id="21" name="Tekstiruutu 1"/>
          <cdr:cNvSpPr txBox="1"/>
        </cdr:nvSpPr>
        <cdr:spPr>
          <a:xfrm xmlns:a="http://schemas.openxmlformats.org/drawingml/2006/main">
            <a:off x="7410963" y="6506605"/>
            <a:ext cx="2539578" cy="2085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1497FF28-3175-4B59-A299-2A2CDF3094B8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30.8.2023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0.93909</cdr:x>
      <cdr:y>0.92682</cdr:y>
    </cdr:from>
    <cdr:to>
      <cdr:x>1</cdr:x>
      <cdr:y>0.98058</cdr:y>
    </cdr:to>
    <cdr:pic>
      <cdr:nvPicPr>
        <cdr:cNvPr id="13" name="Kuva 12">
          <a:extLst xmlns:a="http://schemas.openxmlformats.org/drawingml/2006/main">
            <a:ext uri="{FF2B5EF4-FFF2-40B4-BE49-F238E27FC236}">
              <a16:creationId xmlns:a16="http://schemas.microsoft.com/office/drawing/2014/main" id="{FE11E0F1-9DAC-4B6A-B2D7-8E54A7F75C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7901" y="6232525"/>
          <a:ext cx="600474" cy="36151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0.77371</cdr:x>
      <cdr:y>0.965</cdr:y>
    </cdr:from>
    <cdr:to>
      <cdr:x>0.77993</cdr:x>
      <cdr:y>0.99484</cdr:y>
    </cdr:to>
    <cdr:sp macro="" textlink="'Data 2'!#REF!">
      <cdr:nvSpPr>
        <cdr:cNvPr id="614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20154" y="6470904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56E4E999-6D3C-49CE-A203-5E161E2FDB39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0.85393</cdr:x>
      <cdr:y>0.75363</cdr:y>
    </cdr:from>
    <cdr:to>
      <cdr:x>1</cdr:x>
      <cdr:y>0.7932</cdr:y>
    </cdr:to>
    <cdr:sp macro="" textlink="'Data 2'!$B$4">
      <cdr:nvSpPr>
        <cdr:cNvPr id="6148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18375" y="5067903"/>
          <a:ext cx="1440000" cy="266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048275E-ECE0-45FA-B019-1C4D357891D3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Basic benefits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0.85393</cdr:x>
      <cdr:y>0.49757</cdr:y>
    </cdr:from>
    <cdr:to>
      <cdr:x>1</cdr:x>
      <cdr:y>0.57224</cdr:y>
    </cdr:to>
    <cdr:sp macro="" textlink="'Data 2'!$C$4">
      <cdr:nvSpPr>
        <cdr:cNvPr id="615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18375" y="3345985"/>
          <a:ext cx="1440000" cy="502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5013AB1E-8233-44CF-AE84-B8530D49040C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Earnings-related benefits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0.02029</cdr:x>
      <cdr:y>0.12732</cdr:y>
    </cdr:from>
    <cdr:to>
      <cdr:x>0.11215</cdr:x>
      <cdr:y>0.16283</cdr:y>
    </cdr:to>
    <cdr:sp macro="" textlink="'Data 2'!$B$3">
      <cdr:nvSpPr>
        <cdr:cNvPr id="6154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00039" y="856182"/>
          <a:ext cx="905591" cy="238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0F6E7AF-6BE3-45CC-B4ED-0CBFCE09321A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€ million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0.01353</cdr:x>
      <cdr:y>0.026</cdr:y>
    </cdr:from>
    <cdr:to>
      <cdr:x>0.92174</cdr:x>
      <cdr:y>0.09915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69C8B451-3F19-4E71-8CDC-2E51D8D2FF78}"/>
            </a:ext>
          </a:extLst>
        </cdr:cNvPr>
        <cdr:cNvGrpSpPr/>
      </cdr:nvGrpSpPr>
      <cdr:grpSpPr>
        <a:xfrm xmlns:a="http://schemas.openxmlformats.org/drawingml/2006/main">
          <a:off x="133384" y="174841"/>
          <a:ext cx="8953475" cy="491908"/>
          <a:chOff x="-555631" y="0"/>
          <a:chExt cx="7877101" cy="491188"/>
        </a:xfrm>
      </cdr:grpSpPr>
      <cdr:sp macro="" textlink="'Data 2'!$A$1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555631" y="0"/>
            <a:ext cx="654652" cy="4299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AAC5388-F878-4C5C-B6D7-373967056D77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6.2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2'!$B$1">
        <cdr:nvSpPr>
          <cdr:cNvPr id="18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696" y="0"/>
            <a:ext cx="7304774" cy="4911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7D810BA-F88D-402F-AC89-992C037D72C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Benefits payable in respect of unemployment, 1990-2022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0.74438</cdr:x>
      <cdr:y>0.96895</cdr:y>
    </cdr:from>
    <cdr:to>
      <cdr:x>1</cdr:x>
      <cdr:y>1</cdr:y>
    </cdr:to>
    <cdr:sp macro="" textlink="'Data 2'!$A$44">
      <cdr:nvSpPr>
        <cdr:cNvPr id="21" name="Tekstiruutu 1"/>
        <cdr:cNvSpPr txBox="1"/>
      </cdr:nvSpPr>
      <cdr:spPr>
        <a:xfrm xmlns:a="http://schemas.openxmlformats.org/drawingml/2006/main">
          <a:off x="7338375" y="6515850"/>
          <a:ext cx="2520000" cy="20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497FF28-3175-4B59-A299-2A2CDF3094B8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Statistical Information Service 30.8.2023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0.08599</cdr:x>
      <cdr:y>0.08971</cdr:y>
    </cdr:from>
    <cdr:to>
      <cdr:x>0.70986</cdr:x>
      <cdr:y>0.13786</cdr:y>
    </cdr:to>
    <cdr:sp macro="" textlink="'Data 2'!$C$3:$C$3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903" y="602414"/>
          <a:ext cx="6144447" cy="323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36576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CA2593AC-C653-4199-B2FC-4AC2D3D6073E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(at 2022 prices)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0.93909</cdr:x>
      <cdr:y>0.92682</cdr:y>
    </cdr:from>
    <cdr:to>
      <cdr:x>1</cdr:x>
      <cdr:y>0.98058</cdr:y>
    </cdr:to>
    <cdr:pic>
      <cdr:nvPicPr>
        <cdr:cNvPr id="14" name="Kuva 13">
          <a:extLst xmlns:a="http://schemas.openxmlformats.org/drawingml/2006/main">
            <a:ext uri="{FF2B5EF4-FFF2-40B4-BE49-F238E27FC236}">
              <a16:creationId xmlns:a16="http://schemas.microsoft.com/office/drawing/2014/main" id="{E50BF421-6393-4429-B9DD-C0F8C922B42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7901" y="6232525"/>
          <a:ext cx="600474" cy="36151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0.01534</cdr:x>
      <cdr:y>0.00992</cdr:y>
    </cdr:from>
    <cdr:to>
      <cdr:x>0.92747</cdr:x>
      <cdr:y>0.08064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211DD2CF-8113-4ED6-BD69-203A994ADEB6}"/>
            </a:ext>
          </a:extLst>
        </cdr:cNvPr>
        <cdr:cNvGrpSpPr/>
      </cdr:nvGrpSpPr>
      <cdr:grpSpPr>
        <a:xfrm xmlns:a="http://schemas.openxmlformats.org/drawingml/2006/main">
          <a:off x="151227" y="66709"/>
          <a:ext cx="8992120" cy="475567"/>
          <a:chOff x="0" y="9525"/>
          <a:chExt cx="9302713" cy="429959"/>
        </a:xfrm>
      </cdr:grpSpPr>
      <cdr:sp macro="" textlink="'Data 3'!$A$1">
        <cdr:nvSpPr>
          <cdr:cNvPr id="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9525"/>
            <a:ext cx="654645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1817799-81F5-42C8-97B1-EFE578EC4170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6.3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3'!$B$1">
        <cdr:nvSpPr>
          <cdr:cNvPr id="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2322" y="9525"/>
            <a:ext cx="8730391" cy="4120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3B2CD7B5-D1BE-451C-8DC5-335FF044ACF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Earnings-related unemployment allowance:
Daily rates of benefit,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0.7292</cdr:x>
      <cdr:y>0.96564</cdr:y>
    </cdr:from>
    <cdr:to>
      <cdr:x>1</cdr:x>
      <cdr:y>1</cdr:y>
    </cdr:to>
    <cdr:sp macro="" textlink="'Data 3'!$A$19">
      <cdr:nvSpPr>
        <cdr:cNvPr id="5" name="Tekstiruutu 1"/>
        <cdr:cNvSpPr txBox="1"/>
      </cdr:nvSpPr>
      <cdr:spPr>
        <a:xfrm xmlns:a="http://schemas.openxmlformats.org/drawingml/2006/main">
          <a:off x="6848475" y="5868150"/>
          <a:ext cx="2520000" cy="20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91F22C5-7B59-4FAA-9EC1-5968E02A755F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Statistical Information Service 30.8.2023</a:t>
          </a:fld>
          <a:endParaRPr lang="fi-FI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0.75716</cdr:x>
      <cdr:y>0.74571</cdr:y>
    </cdr:from>
    <cdr:to>
      <cdr:x>0.80831</cdr:x>
      <cdr:y>1</cdr:y>
    </cdr:to>
    <cdr:sp macro="" textlink="">
      <cdr:nvSpPr>
        <cdr:cNvPr id="9" name="Tekstiruutu 8"/>
        <cdr:cNvSpPr txBox="1"/>
      </cdr:nvSpPr>
      <cdr:spPr>
        <a:xfrm xmlns:a="http://schemas.openxmlformats.org/drawingml/2006/main" rot="16200000">
          <a:off x="6515290" y="5068813"/>
          <a:ext cx="154607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110,00 – 119,99</a:t>
          </a:r>
        </a:p>
      </cdr:txBody>
    </cdr:sp>
  </cdr:relSizeAnchor>
  <cdr:relSizeAnchor xmlns:cdr="http://schemas.openxmlformats.org/drawingml/2006/chartDrawing">
    <cdr:from>
      <cdr:x>0.69688</cdr:x>
      <cdr:y>0.74414</cdr:y>
    </cdr:from>
    <cdr:to>
      <cdr:x>0.74712</cdr:x>
      <cdr:y>1</cdr:y>
    </cdr:to>
    <cdr:sp macro="" textlink="">
      <cdr:nvSpPr>
        <cdr:cNvPr id="10" name="Tekstiruutu 1"/>
        <cdr:cNvSpPr txBox="1"/>
      </cdr:nvSpPr>
      <cdr:spPr>
        <a:xfrm xmlns:a="http://schemas.openxmlformats.org/drawingml/2006/main" rot="16200000">
          <a:off x="5944982" y="5068299"/>
          <a:ext cx="1555599" cy="467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100,00 – 109,99</a:t>
          </a:r>
        </a:p>
      </cdr:txBody>
    </cdr:sp>
  </cdr:relSizeAnchor>
  <cdr:relSizeAnchor xmlns:cdr="http://schemas.openxmlformats.org/drawingml/2006/chartDrawing">
    <cdr:from>
      <cdr:x>0.63749</cdr:x>
      <cdr:y>0.74258</cdr:y>
    </cdr:from>
    <cdr:to>
      <cdr:x>0.68864</cdr:x>
      <cdr:y>1</cdr:y>
    </cdr:to>
    <cdr:sp macro="" textlink="">
      <cdr:nvSpPr>
        <cdr:cNvPr id="11" name="Tekstiruutu 1"/>
        <cdr:cNvSpPr txBox="1"/>
      </cdr:nvSpPr>
      <cdr:spPr>
        <a:xfrm xmlns:a="http://schemas.openxmlformats.org/drawingml/2006/main" rot="16200000">
          <a:off x="5391450" y="5059288"/>
          <a:ext cx="156512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90,00 – 99,99</a:t>
          </a:r>
        </a:p>
      </cdr:txBody>
    </cdr:sp>
  </cdr:relSizeAnchor>
  <cdr:relSizeAnchor xmlns:cdr="http://schemas.openxmlformats.org/drawingml/2006/chartDrawing">
    <cdr:from>
      <cdr:x>0.57721</cdr:x>
      <cdr:y>0.74414</cdr:y>
    </cdr:from>
    <cdr:to>
      <cdr:x>0.62836</cdr:x>
      <cdr:y>1</cdr:y>
    </cdr:to>
    <cdr:sp macro="" textlink="">
      <cdr:nvSpPr>
        <cdr:cNvPr id="13" name="Tekstiruutu 1"/>
        <cdr:cNvSpPr txBox="1"/>
      </cdr:nvSpPr>
      <cdr:spPr>
        <a:xfrm xmlns:a="http://schemas.openxmlformats.org/drawingml/2006/main" rot="16200000">
          <a:off x="4834918" y="5064051"/>
          <a:ext cx="1555602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80,00 – 89,99</a:t>
          </a:r>
        </a:p>
      </cdr:txBody>
    </cdr:sp>
  </cdr:relSizeAnchor>
  <cdr:relSizeAnchor xmlns:cdr="http://schemas.openxmlformats.org/drawingml/2006/chartDrawing">
    <cdr:from>
      <cdr:x>0.51693</cdr:x>
      <cdr:y>0.74571</cdr:y>
    </cdr:from>
    <cdr:to>
      <cdr:x>0.56808</cdr:x>
      <cdr:y>1</cdr:y>
    </cdr:to>
    <cdr:sp macro="" textlink="">
      <cdr:nvSpPr>
        <cdr:cNvPr id="14" name="Tekstiruutu 1"/>
        <cdr:cNvSpPr txBox="1"/>
      </cdr:nvSpPr>
      <cdr:spPr>
        <a:xfrm xmlns:a="http://schemas.openxmlformats.org/drawingml/2006/main" rot="16200000">
          <a:off x="4278385" y="5068813"/>
          <a:ext cx="154607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70,00 – 79,99</a:t>
          </a:r>
        </a:p>
      </cdr:txBody>
    </cdr:sp>
  </cdr:relSizeAnchor>
  <cdr:relSizeAnchor xmlns:cdr="http://schemas.openxmlformats.org/drawingml/2006/chartDrawing">
    <cdr:from>
      <cdr:x>0.45573</cdr:x>
      <cdr:y>0.74414</cdr:y>
    </cdr:from>
    <cdr:to>
      <cdr:x>0.50688</cdr:x>
      <cdr:y>1</cdr:y>
    </cdr:to>
    <cdr:sp macro="" textlink="">
      <cdr:nvSpPr>
        <cdr:cNvPr id="15" name="Tekstiruutu 1"/>
        <cdr:cNvSpPr txBox="1"/>
      </cdr:nvSpPr>
      <cdr:spPr>
        <a:xfrm xmlns:a="http://schemas.openxmlformats.org/drawingml/2006/main" rot="16200000">
          <a:off x="3703824" y="5064051"/>
          <a:ext cx="1555602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60,00 – 69,99</a:t>
          </a:r>
        </a:p>
      </cdr:txBody>
    </cdr:sp>
  </cdr:relSizeAnchor>
  <cdr:relSizeAnchor xmlns:cdr="http://schemas.openxmlformats.org/drawingml/2006/chartDrawing">
    <cdr:from>
      <cdr:x>0.39545</cdr:x>
      <cdr:y>0.74571</cdr:y>
    </cdr:from>
    <cdr:to>
      <cdr:x>0.4466</cdr:x>
      <cdr:y>1</cdr:y>
    </cdr:to>
    <cdr:sp macro="" textlink="">
      <cdr:nvSpPr>
        <cdr:cNvPr id="16" name="Tekstiruutu 1"/>
        <cdr:cNvSpPr txBox="1"/>
      </cdr:nvSpPr>
      <cdr:spPr>
        <a:xfrm xmlns:a="http://schemas.openxmlformats.org/drawingml/2006/main" rot="16200000">
          <a:off x="3147291" y="5068813"/>
          <a:ext cx="154607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50,00 – 59,99</a:t>
          </a:r>
        </a:p>
      </cdr:txBody>
    </cdr:sp>
  </cdr:relSizeAnchor>
  <cdr:relSizeAnchor xmlns:cdr="http://schemas.openxmlformats.org/drawingml/2006/chartDrawing">
    <cdr:from>
      <cdr:x>0.33517</cdr:x>
      <cdr:y>0.74571</cdr:y>
    </cdr:from>
    <cdr:to>
      <cdr:x>0.38632</cdr:x>
      <cdr:y>1</cdr:y>
    </cdr:to>
    <cdr:sp macro="" textlink="">
      <cdr:nvSpPr>
        <cdr:cNvPr id="17" name="Tekstiruutu 1"/>
        <cdr:cNvSpPr txBox="1"/>
      </cdr:nvSpPr>
      <cdr:spPr>
        <a:xfrm xmlns:a="http://schemas.openxmlformats.org/drawingml/2006/main" rot="16200000">
          <a:off x="2585997" y="5068813"/>
          <a:ext cx="154607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40,00 – 49,99</a:t>
          </a:r>
        </a:p>
      </cdr:txBody>
    </cdr:sp>
  </cdr:relSizeAnchor>
  <cdr:relSizeAnchor xmlns:cdr="http://schemas.openxmlformats.org/drawingml/2006/chartDrawing">
    <cdr:from>
      <cdr:x>0.27581</cdr:x>
      <cdr:y>0.74571</cdr:y>
    </cdr:from>
    <cdr:to>
      <cdr:x>0.32695</cdr:x>
      <cdr:y>1</cdr:y>
    </cdr:to>
    <cdr:sp macro="" textlink="">
      <cdr:nvSpPr>
        <cdr:cNvPr id="18" name="Tekstiruutu 1"/>
        <cdr:cNvSpPr txBox="1"/>
      </cdr:nvSpPr>
      <cdr:spPr>
        <a:xfrm xmlns:a="http://schemas.openxmlformats.org/drawingml/2006/main" rot="16200000">
          <a:off x="2033206" y="5068813"/>
          <a:ext cx="154607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30,00 – 39,99</a:t>
          </a:r>
        </a:p>
      </cdr:txBody>
    </cdr:sp>
  </cdr:relSizeAnchor>
  <cdr:relSizeAnchor xmlns:cdr="http://schemas.openxmlformats.org/drawingml/2006/chartDrawing">
    <cdr:from>
      <cdr:x>0.21552</cdr:x>
      <cdr:y>0.74414</cdr:y>
    </cdr:from>
    <cdr:to>
      <cdr:x>0.26667</cdr:x>
      <cdr:y>1</cdr:y>
    </cdr:to>
    <cdr:sp macro="" textlink="">
      <cdr:nvSpPr>
        <cdr:cNvPr id="19" name="Tekstiruutu 1"/>
        <cdr:cNvSpPr txBox="1"/>
      </cdr:nvSpPr>
      <cdr:spPr>
        <a:xfrm xmlns:a="http://schemas.openxmlformats.org/drawingml/2006/main" rot="16200000">
          <a:off x="1467150" y="5064051"/>
          <a:ext cx="1555602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20,00 – 29,99</a:t>
          </a:r>
        </a:p>
      </cdr:txBody>
    </cdr:sp>
  </cdr:relSizeAnchor>
  <cdr:relSizeAnchor xmlns:cdr="http://schemas.openxmlformats.org/drawingml/2006/chartDrawing">
    <cdr:from>
      <cdr:x>0.15159</cdr:x>
      <cdr:y>0.74414</cdr:y>
    </cdr:from>
    <cdr:to>
      <cdr:x>0.20274</cdr:x>
      <cdr:y>1</cdr:y>
    </cdr:to>
    <cdr:sp macro="" textlink="">
      <cdr:nvSpPr>
        <cdr:cNvPr id="20" name="Tekstiruutu 1"/>
        <cdr:cNvSpPr txBox="1"/>
      </cdr:nvSpPr>
      <cdr:spPr>
        <a:xfrm xmlns:a="http://schemas.openxmlformats.org/drawingml/2006/main" rot="16200000">
          <a:off x="871839" y="5064051"/>
          <a:ext cx="1555602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10,00 – 19,99</a:t>
          </a:r>
        </a:p>
      </cdr:txBody>
    </cdr:sp>
  </cdr:relSizeAnchor>
  <cdr:relSizeAnchor xmlns:cdr="http://schemas.openxmlformats.org/drawingml/2006/chartDrawing">
    <cdr:from>
      <cdr:x>0.09588</cdr:x>
      <cdr:y>0.74414</cdr:y>
    </cdr:from>
    <cdr:to>
      <cdr:x>0.14702</cdr:x>
      <cdr:y>1</cdr:y>
    </cdr:to>
    <cdr:sp macro="" textlink="">
      <cdr:nvSpPr>
        <cdr:cNvPr id="21" name="Tekstiruutu 1"/>
        <cdr:cNvSpPr txBox="1"/>
      </cdr:nvSpPr>
      <cdr:spPr>
        <a:xfrm xmlns:a="http://schemas.openxmlformats.org/drawingml/2006/main" rot="16200000">
          <a:off x="353065" y="5064051"/>
          <a:ext cx="1555602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i-FI" sz="1400" b="0">
              <a:latin typeface="Arial" panose="020B0604020202020204" pitchFamily="34" charset="0"/>
              <a:cs typeface="Arial" panose="020B0604020202020204" pitchFamily="34" charset="0"/>
            </a:rPr>
            <a:t>– </a:t>
          </a:r>
          <a:r>
            <a:rPr lang="fi-FI" sz="1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</a:t>
          </a:r>
          <a:r>
            <a:rPr lang="fi-FI" sz="1400" b="0">
              <a:latin typeface="Arial" panose="020B0604020202020204" pitchFamily="34" charset="0"/>
              <a:cs typeface="Arial" panose="020B0604020202020204" pitchFamily="34" charset="0"/>
            </a:rPr>
            <a:t>9,99</a:t>
          </a:r>
        </a:p>
      </cdr:txBody>
    </cdr:sp>
  </cdr:relSizeAnchor>
  <cdr:relSizeAnchor xmlns:cdr="http://schemas.openxmlformats.org/drawingml/2006/chartDrawing">
    <cdr:from>
      <cdr:x>0.81775</cdr:x>
      <cdr:y>0.74414</cdr:y>
    </cdr:from>
    <cdr:to>
      <cdr:x>0.86889</cdr:x>
      <cdr:y>1</cdr:y>
    </cdr:to>
    <cdr:sp macro="" textlink="">
      <cdr:nvSpPr>
        <cdr:cNvPr id="22" name="Tekstiruutu 1"/>
        <cdr:cNvSpPr txBox="1"/>
      </cdr:nvSpPr>
      <cdr:spPr>
        <a:xfrm xmlns:a="http://schemas.openxmlformats.org/drawingml/2006/main" rot="16200000">
          <a:off x="7074654" y="5064051"/>
          <a:ext cx="1555602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120,00 – </a:t>
          </a:r>
          <a:r>
            <a:rPr lang="fi-FI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119,99</a:t>
          </a:r>
        </a:p>
      </cdr:txBody>
    </cdr:sp>
  </cdr:relSizeAnchor>
  <cdr:relSizeAnchor xmlns:cdr="http://schemas.openxmlformats.org/drawingml/2006/chartDrawing">
    <cdr:from>
      <cdr:x>0.93547</cdr:x>
      <cdr:y>0.92372</cdr:y>
    </cdr:from>
    <cdr:to>
      <cdr:x>1</cdr:x>
      <cdr:y>0.98321</cdr:y>
    </cdr:to>
    <cdr:pic>
      <cdr:nvPicPr>
        <cdr:cNvPr id="24" name="Kuva 23">
          <a:extLst xmlns:a="http://schemas.openxmlformats.org/drawingml/2006/main">
            <a:ext uri="{FF2B5EF4-FFF2-40B4-BE49-F238E27FC236}">
              <a16:creationId xmlns:a16="http://schemas.microsoft.com/office/drawing/2014/main" id="{11613FCB-D0F7-4FC9-9A5F-8FCF399240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05451" y="5613400"/>
          <a:ext cx="600474" cy="36151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0.82425</cdr:x>
      <cdr:y>0.96725</cdr:y>
    </cdr:from>
    <cdr:to>
      <cdr:x>0.83047</cdr:x>
      <cdr:y>0.99705</cdr:y>
    </cdr:to>
    <cdr:sp macro="" textlink="#REF!">
      <cdr:nvSpPr>
        <cdr:cNvPr id="5127" name="Text Box 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17915" y="6495205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12543AE-B8A4-4E56-A546-9E179A3E22E4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0.07644</cdr:x>
      <cdr:y>0.37009</cdr:y>
    </cdr:from>
    <cdr:to>
      <cdr:x>0.32379</cdr:x>
      <cdr:y>0.40908</cdr:y>
    </cdr:to>
    <cdr:sp macro="" textlink="'Data 4'!$C$4">
      <cdr:nvSpPr>
        <cdr:cNvPr id="51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592" y="2492251"/>
          <a:ext cx="2438469" cy="262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8D178A4-F4C9-48FF-B723-75C604A57BB0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Earnings-related allowance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0.38073</cdr:x>
      <cdr:y>0.57937</cdr:y>
    </cdr:from>
    <cdr:to>
      <cdr:x>0.52173</cdr:x>
      <cdr:y>0.61761</cdr:y>
    </cdr:to>
    <cdr:sp macro="" textlink="'Data 4'!$B$4">
      <cdr:nvSpPr>
        <cdr:cNvPr id="51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379" y="3901595"/>
          <a:ext cx="1390031" cy="257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3F80A61-2725-47C3-9106-EF5EFA08D4D7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Labour market subsidy</a:t>
          </a:fld>
          <a:endParaRPr lang="fi-FI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0.94145</cdr:y>
    </cdr:from>
    <cdr:to>
      <cdr:x>0.12227</cdr:x>
      <cdr:y>1</cdr:y>
    </cdr:to>
    <cdr:sp macro="" textlink="">
      <cdr:nvSpPr>
        <cdr:cNvPr id="12" name="Tekstikehys 11"/>
        <cdr:cNvSpPr txBox="1"/>
      </cdr:nvSpPr>
      <cdr:spPr>
        <a:xfrm xmlns:a="http://schemas.openxmlformats.org/drawingml/2006/main">
          <a:off x="0" y="6330950"/>
          <a:ext cx="12065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0.02907</cdr:x>
      <cdr:y>0.03302</cdr:y>
    </cdr:from>
    <cdr:to>
      <cdr:x>1</cdr:x>
      <cdr:y>1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BC333360-D333-4CF0-BC7B-9FE8A37BB4C9}"/>
            </a:ext>
          </a:extLst>
        </cdr:cNvPr>
        <cdr:cNvGrpSpPr/>
      </cdr:nvGrpSpPr>
      <cdr:grpSpPr>
        <a:xfrm xmlns:a="http://schemas.openxmlformats.org/drawingml/2006/main">
          <a:off x="286583" y="222048"/>
          <a:ext cx="9571792" cy="6502602"/>
          <a:chOff x="571844" y="221733"/>
          <a:chExt cx="9562548" cy="6493392"/>
        </a:xfrm>
      </cdr:grpSpPr>
      <cdr:sp macro="" textlink="'Data 4'!$A$44">
        <cdr:nvSpPr>
          <cdr:cNvPr id="22" name="Tekstiruutu 1"/>
          <cdr:cNvSpPr txBox="1"/>
        </cdr:nvSpPr>
        <cdr:spPr>
          <a:xfrm xmlns:a="http://schemas.openxmlformats.org/drawingml/2006/main">
            <a:off x="7616826" y="6528190"/>
            <a:ext cx="2517566" cy="1869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0A59075A-2665-45FE-8253-AFEB1D927940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30.8.2023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grpSp>
        <cdr:nvGrpSpPr>
          <cdr:cNvPr id="18" name="Ryhmä 17">
            <a:extLst xmlns:a="http://schemas.openxmlformats.org/drawingml/2006/main">
              <a:ext uri="{FF2B5EF4-FFF2-40B4-BE49-F238E27FC236}">
                <a16:creationId xmlns:a16="http://schemas.microsoft.com/office/drawing/2014/main" id="{FE3D3358-3B67-4D4A-A22E-FE042FBB5062}"/>
              </a:ext>
            </a:extLst>
          </cdr:cNvPr>
          <cdr:cNvGrpSpPr/>
        </cdr:nvGrpSpPr>
        <cdr:grpSpPr>
          <a:xfrm xmlns:a="http://schemas.openxmlformats.org/drawingml/2006/main">
            <a:off x="571844" y="221733"/>
            <a:ext cx="9495937" cy="863028"/>
            <a:chOff x="-318095" y="0"/>
            <a:chExt cx="8817532" cy="863053"/>
          </a:xfrm>
        </cdr:grpSpPr>
        <cdr:sp macro="" textlink="'Data 4'!$A$1">
          <cdr:nvSpPr>
            <cdr:cNvPr id="19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-318095" y="0"/>
              <a:ext cx="608026" cy="4299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01D36E44-7C24-41DE-A328-7DEBDBF90B63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6.4</a:t>
              </a:fld>
              <a:endParaRPr lang="fi-FI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  <cdr:sp macro="" textlink="'Data 4'!$B$2">
          <cdr:nvSpPr>
            <cdr:cNvPr id="20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213469" y="0"/>
              <a:ext cx="8285968" cy="8630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rtl="0"/>
              <a:fld id="{C4E60E4E-28CE-4FF2-943B-8D8F9D496619}" type="TxLink">
                <a:rPr lang="en-US" sz="2400" b="0" i="0" u="none" strike="noStrike" baseline="0">
                  <a:solidFill>
                    <a:srgbClr val="000000"/>
                  </a:solidFill>
                  <a:effectLst/>
                  <a:latin typeface="Arial"/>
                  <a:ea typeface="+mn-ea"/>
                  <a:cs typeface="Arial"/>
                </a:rPr>
                <a:pPr rtl="0"/>
                <a:t>Earnings-related unemployment allowance and labour market subsidy: Average daily compensations, 1995–2022</a:t>
              </a:fld>
              <a:endParaRPr lang="fi-FI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0.93909</cdr:x>
      <cdr:y>0.93107</cdr:y>
    </cdr:from>
    <cdr:to>
      <cdr:x>1</cdr:x>
      <cdr:y>0.98483</cdr:y>
    </cdr:to>
    <cdr:pic>
      <cdr:nvPicPr>
        <cdr:cNvPr id="15" name="Kuva 14">
          <a:extLst xmlns:a="http://schemas.openxmlformats.org/drawingml/2006/main">
            <a:ext uri="{FF2B5EF4-FFF2-40B4-BE49-F238E27FC236}">
              <a16:creationId xmlns:a16="http://schemas.microsoft.com/office/drawing/2014/main" id="{AECBE98D-E88B-46FA-B233-710C354D3C9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57901" y="6261100"/>
          <a:ext cx="600474" cy="3615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0.794</cdr:x>
      <cdr:y>0.10239</cdr:y>
    </cdr:from>
    <cdr:to>
      <cdr:x>0.96228</cdr:x>
      <cdr:y>0.15566</cdr:y>
    </cdr:to>
    <cdr:sp macro="" textlink="'Data 4'!$C$3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0025" y="687551"/>
          <a:ext cx="1657350" cy="35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36576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1F1B8AB-0CB0-4835-B6C5-016E8E877CCD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(at 2022 prices)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2465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ema">
  <a:themeElements>
    <a:clrScheme name="Työttömyysturv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580"/>
      </a:accent1>
      <a:accent2>
        <a:srgbClr val="006580"/>
      </a:accent2>
      <a:accent3>
        <a:srgbClr val="4B9D45"/>
      </a:accent3>
      <a:accent4>
        <a:srgbClr val="6BC4E8"/>
      </a:accent4>
      <a:accent5>
        <a:srgbClr val="E65300"/>
      </a:accent5>
      <a:accent6>
        <a:srgbClr val="FDB91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36576" tIns="32004" rIns="0" bIns="0" anchor="t" upright="1"/>
      <a:lstStyle>
        <a:defPPr algn="ctr" rtl="0">
          <a:defRPr sz="1400" b="0" i="0" u="none" strike="noStrike" baseline="0">
            <a:solidFill>
              <a:srgbClr val="000000"/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01"/>
  <dimension ref="A1:K58"/>
  <sheetViews>
    <sheetView tabSelected="1" zoomScaleNormal="100" workbookViewId="0"/>
  </sheetViews>
  <sheetFormatPr defaultColWidth="9.140625" defaultRowHeight="15" x14ac:dyDescent="0.2"/>
  <cols>
    <col min="1" max="1" width="6" style="25" customWidth="1"/>
    <col min="2" max="2" width="9.140625" style="1"/>
    <col min="3" max="3" width="9.140625" style="2"/>
    <col min="4" max="4" width="9.140625" style="3"/>
    <col min="5" max="5" width="9.140625" style="2"/>
    <col min="6" max="6" width="47" style="2" customWidth="1"/>
    <col min="7" max="10" width="9.140625" style="2"/>
    <col min="11" max="11" width="4.28515625" style="2" customWidth="1"/>
    <col min="12" max="16384" width="9.140625" style="2"/>
  </cols>
  <sheetData>
    <row r="1" spans="1:6" s="22" customFormat="1" ht="12" x14ac:dyDescent="0.2">
      <c r="A1" s="22" t="s">
        <v>21</v>
      </c>
      <c r="C1" s="111"/>
      <c r="E1" s="111"/>
    </row>
    <row r="2" spans="1:6" s="22" customFormat="1" ht="12.75" x14ac:dyDescent="0.2">
      <c r="A2" t="s">
        <v>28</v>
      </c>
      <c r="C2" s="111"/>
      <c r="E2" s="111"/>
    </row>
    <row r="3" spans="1:6" ht="15" customHeight="1" x14ac:dyDescent="0.2"/>
    <row r="4" spans="1:6" ht="15" customHeight="1" x14ac:dyDescent="0.2"/>
    <row r="5" spans="1:6" s="23" customFormat="1" ht="18" customHeight="1" x14ac:dyDescent="0.2">
      <c r="A5" s="26" t="s">
        <v>8</v>
      </c>
      <c r="C5" s="112"/>
      <c r="E5" s="112"/>
    </row>
    <row r="6" spans="1:6" ht="15.75" customHeight="1" x14ac:dyDescent="0.2">
      <c r="A6" s="27"/>
      <c r="B6" s="4"/>
    </row>
    <row r="7" spans="1:6" x14ac:dyDescent="0.2">
      <c r="A7" s="189"/>
      <c r="B7" s="190"/>
      <c r="C7" s="3"/>
      <c r="E7" s="3"/>
    </row>
    <row r="8" spans="1:6" s="5" customFormat="1" ht="30" customHeight="1" x14ac:dyDescent="0.2">
      <c r="A8" s="188" t="str">
        <f>'Data 1'!A1</f>
        <v>6.1</v>
      </c>
      <c r="B8" s="233" t="str">
        <f>'Data 1'!B1&amp;" ("&amp;RIGHT('Data 1'!A45,(LEN('Data 1'!A45)-32))&amp;")"</f>
        <v>Recipients of benefits payable in respect of unemployment at year-end 1985-2022 (30.8.2023)</v>
      </c>
      <c r="C8" s="233"/>
      <c r="D8" s="233"/>
      <c r="E8" s="233"/>
      <c r="F8" s="233"/>
    </row>
    <row r="9" spans="1:6" x14ac:dyDescent="0.2">
      <c r="A9" s="189"/>
      <c r="B9" s="190"/>
      <c r="C9" s="212" t="s">
        <v>1</v>
      </c>
      <c r="D9" s="5"/>
      <c r="E9" s="212" t="s">
        <v>2</v>
      </c>
    </row>
    <row r="10" spans="1:6" x14ac:dyDescent="0.2">
      <c r="A10" s="189"/>
      <c r="B10" s="190"/>
      <c r="C10" s="3"/>
      <c r="E10" s="3"/>
    </row>
    <row r="11" spans="1:6" s="5" customFormat="1" x14ac:dyDescent="0.2">
      <c r="A11" s="188" t="str">
        <f>'Data 2'!A1</f>
        <v>6.2</v>
      </c>
      <c r="B11" s="195" t="str">
        <f>'Data 2'!B1&amp;" ("&amp;RIGHT('Data 2'!A44,(LEN('Data 2'!A44)-32))&amp;")"</f>
        <v>Benefits payable in respect of unemployment, 1990-2022 (30.8.2023)</v>
      </c>
      <c r="C11" s="6"/>
      <c r="D11" s="6"/>
      <c r="E11" s="6"/>
    </row>
    <row r="12" spans="1:6" x14ac:dyDescent="0.2">
      <c r="A12" s="189"/>
      <c r="B12" s="190"/>
      <c r="C12" s="212" t="s">
        <v>1</v>
      </c>
      <c r="D12" s="5"/>
      <c r="E12" s="212" t="s">
        <v>2</v>
      </c>
    </row>
    <row r="13" spans="1:6" x14ac:dyDescent="0.2">
      <c r="A13" s="189"/>
      <c r="B13" s="190"/>
      <c r="C13" s="3"/>
      <c r="E13" s="3"/>
    </row>
    <row r="14" spans="1:6" s="5" customFormat="1" x14ac:dyDescent="0.2">
      <c r="A14" s="188" t="str">
        <f>'Data 3'!A1</f>
        <v>6.3</v>
      </c>
      <c r="B14" s="195" t="str">
        <f>'Data 3'!B1&amp;" ("&amp;RIGHT('Data 3'!A19,(LEN('Data 3'!A19)-32))&amp;")"</f>
        <v>Earnings-related unemployment allowance:
Daily rates of benefit, 2022 (30.8.2023)</v>
      </c>
      <c r="C14" s="6"/>
      <c r="D14" s="6"/>
      <c r="E14" s="6"/>
    </row>
    <row r="15" spans="1:6" x14ac:dyDescent="0.2">
      <c r="A15" s="189"/>
      <c r="B15" s="190"/>
      <c r="C15" s="212" t="s">
        <v>1</v>
      </c>
      <c r="D15" s="5"/>
      <c r="E15" s="212" t="s">
        <v>2</v>
      </c>
    </row>
    <row r="16" spans="1:6" x14ac:dyDescent="0.2">
      <c r="A16" s="189"/>
      <c r="B16" s="190"/>
      <c r="C16" s="3"/>
      <c r="E16" s="3"/>
    </row>
    <row r="17" spans="1:11" s="5" customFormat="1" ht="30" customHeight="1" x14ac:dyDescent="0.2">
      <c r="A17" s="188" t="str">
        <f>'Data 4'!A1</f>
        <v>6.4</v>
      </c>
      <c r="B17" s="233" t="str">
        <f>'Data 4'!B1&amp;" ("&amp;RIGHT('Data 4'!A44,(LEN('Data 4'!A44)-32))&amp;")"</f>
        <v>Earnings-related unemployment allowance and labour market subsidy: Average daily compensations, 1985-2022 (30.8.2023)</v>
      </c>
      <c r="C17" s="233"/>
      <c r="D17" s="233"/>
      <c r="E17" s="233"/>
      <c r="F17" s="233"/>
    </row>
    <row r="18" spans="1:11" x14ac:dyDescent="0.2">
      <c r="A18" s="189"/>
      <c r="B18" s="190"/>
      <c r="C18" s="212" t="s">
        <v>1</v>
      </c>
      <c r="D18" s="5"/>
      <c r="E18" s="212" t="s">
        <v>2</v>
      </c>
    </row>
    <row r="19" spans="1:11" x14ac:dyDescent="0.2">
      <c r="A19" s="189"/>
      <c r="B19" s="190"/>
      <c r="C19" s="3"/>
      <c r="E19" s="3"/>
    </row>
    <row r="20" spans="1:11" s="5" customFormat="1" ht="30" customHeight="1" x14ac:dyDescent="0.2">
      <c r="A20" s="188" t="str">
        <f>'Data 5'!A1</f>
        <v>6.5</v>
      </c>
      <c r="B20" s="233" t="str">
        <f>'Data 5'!B1&amp;" ("&amp;RIGHT('Data 5'!A17,(LEN('Data 5'!A17)-32))&amp;")"</f>
        <v>Recipients of earnings-related allowance, basic unemployment allowance and labour market subsidy by age at year-end 31.12.2022 (30.8.2023)</v>
      </c>
      <c r="C20" s="233"/>
      <c r="D20" s="233"/>
      <c r="E20" s="233"/>
      <c r="F20" s="233"/>
    </row>
    <row r="21" spans="1:11" x14ac:dyDescent="0.2">
      <c r="A21" s="189"/>
      <c r="B21" s="190"/>
      <c r="C21" s="212" t="s">
        <v>1</v>
      </c>
      <c r="D21" s="5"/>
      <c r="E21" s="212" t="s">
        <v>2</v>
      </c>
    </row>
    <row r="22" spans="1:11" x14ac:dyDescent="0.2">
      <c r="A22" s="189"/>
      <c r="B22" s="190"/>
      <c r="C22" s="3"/>
      <c r="E22" s="3"/>
    </row>
    <row r="23" spans="1:11" s="5" customFormat="1" x14ac:dyDescent="0.2">
      <c r="A23" s="188" t="str">
        <f>'Data 6'!A1</f>
        <v>6.6</v>
      </c>
      <c r="B23" s="195" t="str">
        <f>'Data 6'!B1&amp;" ("&amp;RIGHT('Data 6'!A29,(LEN('Data 6'!A29)-32))&amp;")"</f>
        <v>Financing of unemployment protection in 2022 (€ million) (30.8.2023)</v>
      </c>
      <c r="C23" s="6"/>
      <c r="D23" s="6"/>
      <c r="E23" s="6"/>
    </row>
    <row r="24" spans="1:11" x14ac:dyDescent="0.2">
      <c r="A24" s="189"/>
      <c r="B24" s="190"/>
      <c r="C24" s="212" t="s">
        <v>1</v>
      </c>
      <c r="D24" s="5"/>
      <c r="E24" s="212" t="s">
        <v>2</v>
      </c>
    </row>
    <row r="26" spans="1:11" s="5" customFormat="1" ht="30" customHeight="1" x14ac:dyDescent="0.2">
      <c r="A26" s="107" t="str">
        <f>'Data 7'!A1</f>
        <v>6.7</v>
      </c>
      <c r="B26" s="234" t="str">
        <f>'Data 7'!B1&amp;" ("&amp;RIGHT('Data 7'!A464,(LEN('Data 7'!A464)-32))&amp;")"</f>
        <v>Number of recipients of basic unemployment allowance, labour market subsidy or earnings-related unemployment allowance at end of month, 1990-2022 (30.8.2023)</v>
      </c>
      <c r="C26" s="234"/>
      <c r="D26" s="234"/>
      <c r="E26" s="234"/>
      <c r="F26" s="234"/>
      <c r="G26" s="36"/>
      <c r="H26" s="36"/>
      <c r="I26" s="36"/>
      <c r="J26" s="36"/>
      <c r="K26" s="36"/>
    </row>
    <row r="27" spans="1:11" ht="15.75" customHeight="1" x14ac:dyDescent="0.2">
      <c r="A27" s="108"/>
      <c r="B27" s="109"/>
      <c r="C27" s="212" t="s">
        <v>1</v>
      </c>
      <c r="D27" s="5"/>
      <c r="E27" s="212" t="s">
        <v>2</v>
      </c>
    </row>
    <row r="28" spans="1:11" ht="15.75" customHeight="1" x14ac:dyDescent="0.2">
      <c r="A28" s="108"/>
      <c r="B28" s="109"/>
      <c r="C28" s="113"/>
      <c r="D28" s="6"/>
      <c r="E28" s="113"/>
    </row>
    <row r="29" spans="1:11" s="5" customFormat="1" ht="15.75" customHeight="1" x14ac:dyDescent="0.2">
      <c r="A29" s="107" t="str">
        <f>'Data 8'!A1</f>
        <v>6.8</v>
      </c>
      <c r="B29" s="196" t="str">
        <f>'Data 8'!B1&amp;" ("&amp;RIGHT('Data 8'!A415,(LEN('Data 8'!A415)-32))&amp;")"</f>
        <v>Monthly analysis of unemployment rates by sex 1989–2022 (30.8.2023)</v>
      </c>
      <c r="D29" s="6"/>
    </row>
    <row r="30" spans="1:11" ht="15.75" customHeight="1" x14ac:dyDescent="0.2">
      <c r="A30" s="108"/>
      <c r="B30" s="109"/>
      <c r="C30" s="212" t="s">
        <v>1</v>
      </c>
      <c r="D30" s="5"/>
      <c r="E30" s="212" t="s">
        <v>2</v>
      </c>
    </row>
    <row r="31" spans="1:11" ht="15.75" customHeight="1" x14ac:dyDescent="0.2">
      <c r="A31" s="108"/>
      <c r="B31" s="109"/>
      <c r="C31" s="113"/>
      <c r="D31" s="6"/>
      <c r="E31" s="113"/>
    </row>
    <row r="32" spans="1:11" s="5" customFormat="1" ht="30" customHeight="1" x14ac:dyDescent="0.2">
      <c r="A32" s="107" t="str">
        <f>'Data 9'!A1</f>
        <v>6.9</v>
      </c>
      <c r="B32" s="235" t="str">
        <f>'Data 9'!B1&amp;" ("&amp;RIGHT('Data 9'!A44,(LEN('Data 9'!A44)-32))&amp;")"</f>
        <v>Expenditure on unemployment allowance and labour market subsidy 1985–2022 (30.8.2023)</v>
      </c>
      <c r="C32" s="235"/>
      <c r="D32" s="235"/>
      <c r="E32" s="235"/>
      <c r="F32" s="235"/>
      <c r="G32" s="35"/>
      <c r="H32" s="35"/>
      <c r="I32" s="35"/>
      <c r="J32" s="35"/>
      <c r="K32" s="35"/>
    </row>
    <row r="33" spans="3:6" ht="15.75" customHeight="1" x14ac:dyDescent="0.2">
      <c r="C33" s="212" t="s">
        <v>1</v>
      </c>
      <c r="D33" s="5"/>
      <c r="E33" s="212" t="s">
        <v>2</v>
      </c>
    </row>
    <row r="38" spans="3:6" x14ac:dyDescent="0.2">
      <c r="F38" s="77"/>
    </row>
    <row r="39" spans="3:6" x14ac:dyDescent="0.2">
      <c r="F39" s="75"/>
    </row>
    <row r="58" spans="2:2" x14ac:dyDescent="0.2">
      <c r="B58" s="7"/>
    </row>
  </sheetData>
  <mergeCells count="5">
    <mergeCell ref="B20:F20"/>
    <mergeCell ref="B26:F26"/>
    <mergeCell ref="B32:F32"/>
    <mergeCell ref="B8:F8"/>
    <mergeCell ref="B17:F17"/>
  </mergeCells>
  <phoneticPr fontId="0" type="noConversion"/>
  <hyperlinks>
    <hyperlink ref="E33" location="'Data 3'!A1" display="Data" xr:uid="{00000000-0004-0000-0000-000000000000}"/>
    <hyperlink ref="E30" location="'Data 2'!A1" display="Data" xr:uid="{00000000-0004-0000-0000-000001000000}"/>
    <hyperlink ref="E27" location="'Data 1'!A1" display="Data" xr:uid="{00000000-0004-0000-0000-000002000000}"/>
    <hyperlink ref="E9" location="'Data 3'!A1" display="Data" xr:uid="{00000000-0004-0000-0000-000003000000}"/>
    <hyperlink ref="E12" location="'Data 3'!A1" display="Data" xr:uid="{00000000-0004-0000-0000-000004000000}"/>
    <hyperlink ref="E15" location="'Data 3'!A1" display="Data" xr:uid="{00000000-0004-0000-0000-000005000000}"/>
    <hyperlink ref="E18" location="'Data 3'!A1" display="Data" xr:uid="{00000000-0004-0000-0000-000006000000}"/>
    <hyperlink ref="E21" location="'Data 3'!A1" display="Data" xr:uid="{00000000-0004-0000-0000-000007000000}"/>
    <hyperlink ref="E24" location="'Data 3'!A1" display="Data" xr:uid="{00000000-0004-0000-0000-000008000000}"/>
  </hyperlinks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Section for Analytics and Statistics&amp;2
&amp;G
&amp;10PO Box 450 | FIN-00101 HELSINKI | tilastot@kela.fi | www.kela.fi/statistics&amp;R
&amp;P(&amp;N)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ul04"/>
  <dimension ref="A1:K44"/>
  <sheetViews>
    <sheetView zoomScaleNormal="100" workbookViewId="0">
      <pane xSplit="1" ySplit="4" topLeftCell="B5" activePane="bottomRight" state="frozen"/>
      <selection activeCell="A45" sqref="A45"/>
      <selection pane="topRight" activeCell="A45" sqref="A45"/>
      <selection pane="bottomLeft" activeCell="A45" sqref="A45"/>
      <selection pane="bottomRight" activeCell="B5" sqref="B5"/>
    </sheetView>
  </sheetViews>
  <sheetFormatPr defaultColWidth="9.140625" defaultRowHeight="12.75" x14ac:dyDescent="0.2"/>
  <cols>
    <col min="1" max="1" width="6.140625" style="89" customWidth="1"/>
    <col min="2" max="2" width="13.7109375" style="10" customWidth="1"/>
    <col min="3" max="3" width="14.5703125" style="10" customWidth="1"/>
    <col min="4" max="4" width="15.85546875" style="9" customWidth="1"/>
    <col min="5" max="5" width="8.85546875" style="10" bestFit="1" customWidth="1"/>
    <col min="6" max="6" width="5.7109375" style="24" customWidth="1"/>
    <col min="7" max="7" width="6.140625" style="93" customWidth="1"/>
    <col min="8" max="8" width="13.7109375" style="16" customWidth="1"/>
    <col min="9" max="9" width="14.5703125" style="16" customWidth="1"/>
    <col min="10" max="10" width="15.85546875" style="16" customWidth="1"/>
    <col min="11" max="11" width="8.85546875" style="10" bestFit="1" customWidth="1"/>
    <col min="12" max="16384" width="9.140625" style="10"/>
  </cols>
  <sheetData>
    <row r="1" spans="1:11" s="31" customFormat="1" ht="18" x14ac:dyDescent="0.25">
      <c r="A1" s="95" t="s">
        <v>97</v>
      </c>
      <c r="B1" s="31" t="str">
        <f>"Expenditure on unemployment allowance and labour market subsidy 1985–"&amp;A42</f>
        <v>Expenditure on unemployment allowance and labour market subsidy 1985–2022</v>
      </c>
      <c r="F1" s="66"/>
      <c r="G1" s="90"/>
    </row>
    <row r="2" spans="1:11" s="42" customFormat="1" ht="6.75" customHeight="1" x14ac:dyDescent="0.2">
      <c r="A2" s="94"/>
      <c r="F2" s="43"/>
      <c r="G2" s="94"/>
    </row>
    <row r="3" spans="1:11" s="16" customFormat="1" ht="15.75" customHeight="1" x14ac:dyDescent="0.2">
      <c r="A3" s="71" t="s">
        <v>0</v>
      </c>
      <c r="B3" s="99" t="s">
        <v>24</v>
      </c>
      <c r="C3" s="68" t="str">
        <f>"(at "&amp;(RIGHT(B1,4))&amp;" prices)"</f>
        <v>(at 2022 prices)</v>
      </c>
      <c r="D3" s="69"/>
      <c r="E3" s="68"/>
      <c r="F3" s="44"/>
      <c r="G3" s="71" t="s">
        <v>0</v>
      </c>
      <c r="H3" s="99" t="str">
        <f>B3</f>
        <v xml:space="preserve">Million euros </v>
      </c>
      <c r="I3" s="68" t="s">
        <v>23</v>
      </c>
      <c r="J3" s="68"/>
      <c r="K3" s="68"/>
    </row>
    <row r="4" spans="1:11" s="17" customFormat="1" ht="42.75" customHeight="1" x14ac:dyDescent="0.2">
      <c r="A4" s="70"/>
      <c r="B4" s="83" t="s">
        <v>20</v>
      </c>
      <c r="C4" s="84" t="s">
        <v>32</v>
      </c>
      <c r="D4" s="100" t="s">
        <v>15</v>
      </c>
      <c r="E4" s="101" t="s">
        <v>12</v>
      </c>
      <c r="F4" s="45"/>
      <c r="G4" s="72"/>
      <c r="H4" s="232" t="str">
        <f>B4</f>
        <v>Basic
unemployment
allowance, Kela</v>
      </c>
      <c r="I4" s="232" t="str">
        <f t="shared" ref="I4:K4" si="0">C4</f>
        <v>Labour market subsidy, Kela (1.1.1994-)</v>
      </c>
      <c r="J4" s="84" t="str">
        <f t="shared" si="0"/>
        <v>Earnings-related 
unemployment 
allowance</v>
      </c>
      <c r="K4" s="84" t="str">
        <f t="shared" si="0"/>
        <v>Total</v>
      </c>
    </row>
    <row r="5" spans="1:11" ht="18" customHeight="1" x14ac:dyDescent="0.2">
      <c r="A5" s="96">
        <f>G5</f>
        <v>1985</v>
      </c>
      <c r="B5" s="50">
        <f>H5*'Inflationfactors 2022'!$B51</f>
        <v>431.54588439729287</v>
      </c>
      <c r="C5" s="50" t="s">
        <v>27</v>
      </c>
      <c r="D5" s="50">
        <f>J5*'Inflationfactors 2022'!$B51</f>
        <v>576.64409182366933</v>
      </c>
      <c r="E5" s="48">
        <f>K5*'Inflationfactors 2022'!$B51</f>
        <v>1008.1899762209622</v>
      </c>
      <c r="F5" s="46"/>
      <c r="G5" s="96">
        <v>1985</v>
      </c>
      <c r="H5" s="49">
        <v>195.7</v>
      </c>
      <c r="I5" s="50" t="s">
        <v>27</v>
      </c>
      <c r="J5" s="50">
        <v>261.5</v>
      </c>
      <c r="K5" s="48">
        <v>457.2</v>
      </c>
    </row>
    <row r="6" spans="1:11" x14ac:dyDescent="0.2">
      <c r="A6" s="96">
        <f t="shared" ref="A6:A42" si="1">G6</f>
        <v>1986</v>
      </c>
      <c r="B6" s="50">
        <f>H6*'Inflationfactors 2022'!$B52</f>
        <v>473.83319502074687</v>
      </c>
      <c r="C6" s="50" t="s">
        <v>27</v>
      </c>
      <c r="D6" s="50">
        <f>J6*'Inflationfactors 2022'!$B52</f>
        <v>691.16639004149374</v>
      </c>
      <c r="E6" s="48">
        <f>K6*'Inflationfactors 2022'!$B52</f>
        <v>1164.9995850622406</v>
      </c>
      <c r="F6" s="46"/>
      <c r="G6" s="96">
        <v>1986</v>
      </c>
      <c r="H6" s="49">
        <v>222.6</v>
      </c>
      <c r="I6" s="50" t="s">
        <v>27</v>
      </c>
      <c r="J6" s="50">
        <v>324.7</v>
      </c>
      <c r="K6" s="48">
        <v>547.29999999999995</v>
      </c>
    </row>
    <row r="7" spans="1:11" x14ac:dyDescent="0.2">
      <c r="A7" s="96">
        <f t="shared" si="1"/>
        <v>1987</v>
      </c>
      <c r="B7" s="50">
        <f>H7*'Inflationfactors 2022'!$B53</f>
        <v>485.62864077669906</v>
      </c>
      <c r="C7" s="50" t="s">
        <v>27</v>
      </c>
      <c r="D7" s="50">
        <f>J7*'Inflationfactors 2022'!$B53</f>
        <v>704.11019417475734</v>
      </c>
      <c r="E7" s="48">
        <f>K7*'Inflationfactors 2022'!$B53</f>
        <v>1189.7388349514563</v>
      </c>
      <c r="F7" s="46"/>
      <c r="G7" s="96">
        <v>1987</v>
      </c>
      <c r="H7" s="49">
        <v>236.5</v>
      </c>
      <c r="I7" s="50" t="s">
        <v>27</v>
      </c>
      <c r="J7" s="50">
        <v>342.9</v>
      </c>
      <c r="K7" s="48">
        <v>579.4</v>
      </c>
    </row>
    <row r="8" spans="1:11" x14ac:dyDescent="0.2">
      <c r="A8" s="96">
        <f t="shared" si="1"/>
        <v>1988</v>
      </c>
      <c r="B8" s="50">
        <f>H8*'Inflationfactors 2022'!$B54</f>
        <v>416.92182172430591</v>
      </c>
      <c r="C8" s="50" t="s">
        <v>27</v>
      </c>
      <c r="D8" s="50">
        <f>J8*'Inflationfactors 2022'!$B54</f>
        <v>692.91232342912815</v>
      </c>
      <c r="E8" s="48">
        <f>K8*'Inflationfactors 2022'!$B54</f>
        <v>1109.8341451534341</v>
      </c>
      <c r="F8" s="46"/>
      <c r="G8" s="96">
        <v>1988</v>
      </c>
      <c r="H8" s="49">
        <v>213</v>
      </c>
      <c r="I8" s="50" t="s">
        <v>27</v>
      </c>
      <c r="J8" s="50">
        <v>354</v>
      </c>
      <c r="K8" s="48">
        <v>567</v>
      </c>
    </row>
    <row r="9" spans="1:11" x14ac:dyDescent="0.2">
      <c r="A9" s="96">
        <f t="shared" si="1"/>
        <v>1989</v>
      </c>
      <c r="B9" s="50">
        <f>H9*'Inflationfactors 2022'!$B55</f>
        <v>279.69421128798848</v>
      </c>
      <c r="C9" s="50" t="s">
        <v>27</v>
      </c>
      <c r="D9" s="50">
        <f>J9*'Inflationfactors 2022'!$B55</f>
        <v>591.89392185238785</v>
      </c>
      <c r="E9" s="48">
        <f>K9*'Inflationfactors 2022'!$B55</f>
        <v>871.58813314037639</v>
      </c>
      <c r="F9" s="46"/>
      <c r="G9" s="96">
        <v>1989</v>
      </c>
      <c r="H9" s="49">
        <v>152.30000000000001</v>
      </c>
      <c r="I9" s="50" t="s">
        <v>27</v>
      </c>
      <c r="J9" s="50">
        <v>322.3</v>
      </c>
      <c r="K9" s="48">
        <v>474.6</v>
      </c>
    </row>
    <row r="10" spans="1:11" ht="18" customHeight="1" x14ac:dyDescent="0.2">
      <c r="A10" s="96">
        <f t="shared" si="1"/>
        <v>1990</v>
      </c>
      <c r="B10" s="50">
        <f>H10*'Inflationfactors 2022'!$B56</f>
        <v>250.31954336588166</v>
      </c>
      <c r="C10" s="50" t="s">
        <v>27</v>
      </c>
      <c r="D10" s="50">
        <f>J10*'Inflationfactors 2022'!$B56</f>
        <v>649.68827541642736</v>
      </c>
      <c r="E10" s="48">
        <f>K10*'Inflationfactors 2022'!$B56</f>
        <v>900.00781878230896</v>
      </c>
      <c r="F10" s="46"/>
      <c r="G10" s="96">
        <v>1990</v>
      </c>
      <c r="H10" s="49">
        <v>144.6</v>
      </c>
      <c r="I10" s="50" t="s">
        <v>27</v>
      </c>
      <c r="J10" s="50">
        <v>375.3</v>
      </c>
      <c r="K10" s="48">
        <v>519.9</v>
      </c>
    </row>
    <row r="11" spans="1:11" x14ac:dyDescent="0.2">
      <c r="A11" s="96">
        <f t="shared" si="1"/>
        <v>1991</v>
      </c>
      <c r="B11" s="50">
        <f>H11*'Inflationfactors 2022'!$B57</f>
        <v>649.03360683996414</v>
      </c>
      <c r="C11" s="50" t="s">
        <v>27</v>
      </c>
      <c r="D11" s="50">
        <f>J11*'Inflationfactors 2022'!$B57</f>
        <v>1593.1580569537336</v>
      </c>
      <c r="E11" s="48">
        <f>K11*'Inflationfactors 2022'!$B57</f>
        <v>2242.1916637936974</v>
      </c>
      <c r="F11" s="46"/>
      <c r="G11" s="96">
        <v>1991</v>
      </c>
      <c r="H11" s="49">
        <v>390.4</v>
      </c>
      <c r="I11" s="50" t="s">
        <v>27</v>
      </c>
      <c r="J11" s="50">
        <v>958.3</v>
      </c>
      <c r="K11" s="48">
        <v>1348.6999999999998</v>
      </c>
    </row>
    <row r="12" spans="1:11" x14ac:dyDescent="0.2">
      <c r="A12" s="96">
        <f t="shared" si="1"/>
        <v>1992</v>
      </c>
      <c r="B12" s="50">
        <f>H12*'Inflationfactors 2022'!$B58</f>
        <v>1216.5684677419354</v>
      </c>
      <c r="C12" s="50" t="s">
        <v>27</v>
      </c>
      <c r="D12" s="50">
        <f>J12*'Inflationfactors 2022'!$B58</f>
        <v>2969.8011290322579</v>
      </c>
      <c r="E12" s="48">
        <f>K12*'Inflationfactors 2022'!$B58</f>
        <v>4186.3695967741933</v>
      </c>
      <c r="F12" s="46"/>
      <c r="G12" s="96">
        <v>1992</v>
      </c>
      <c r="H12" s="49">
        <v>750.8</v>
      </c>
      <c r="I12" s="50" t="s">
        <v>27</v>
      </c>
      <c r="J12" s="50">
        <v>1832.8</v>
      </c>
      <c r="K12" s="48">
        <v>2583.6</v>
      </c>
    </row>
    <row r="13" spans="1:11" x14ac:dyDescent="0.2">
      <c r="A13" s="96">
        <f t="shared" si="1"/>
        <v>1993</v>
      </c>
      <c r="B13" s="50">
        <f>H13*'Inflationfactors 2022'!$B59</f>
        <v>1545.0845520963603</v>
      </c>
      <c r="C13" s="50" t="s">
        <v>27</v>
      </c>
      <c r="D13" s="50">
        <f>J13*'Inflationfactors 2022'!$B59</f>
        <v>4050.9273086289741</v>
      </c>
      <c r="E13" s="48">
        <f>K13*'Inflationfactors 2022'!$B59</f>
        <v>5596.0118607253335</v>
      </c>
      <c r="F13" s="46"/>
      <c r="G13" s="96">
        <v>1993</v>
      </c>
      <c r="H13" s="49">
        <v>973.6</v>
      </c>
      <c r="I13" s="50" t="s">
        <v>27</v>
      </c>
      <c r="J13" s="50">
        <v>2552.6</v>
      </c>
      <c r="K13" s="48">
        <v>3526.2</v>
      </c>
    </row>
    <row r="14" spans="1:11" x14ac:dyDescent="0.2">
      <c r="A14" s="96">
        <f t="shared" si="1"/>
        <v>1994</v>
      </c>
      <c r="B14" s="50">
        <f>H14*'Inflationfactors 2022'!$B60</f>
        <v>1355.635401745019</v>
      </c>
      <c r="C14" s="47">
        <f>I14*'Inflationfactors 2022'!$B60</f>
        <v>344.91383643703608</v>
      </c>
      <c r="D14" s="50">
        <f>J14*'Inflationfactors 2022'!$B60</f>
        <v>3922.3155619221257</v>
      </c>
      <c r="E14" s="48">
        <f>K14*'Inflationfactors 2022'!$B60</f>
        <v>5622.8648001041811</v>
      </c>
      <c r="F14" s="46"/>
      <c r="G14" s="96">
        <v>1994</v>
      </c>
      <c r="H14" s="49">
        <v>863.5</v>
      </c>
      <c r="I14" s="47">
        <v>219.7</v>
      </c>
      <c r="J14" s="50">
        <v>2498.4</v>
      </c>
      <c r="K14" s="48">
        <v>3581.6000000000004</v>
      </c>
    </row>
    <row r="15" spans="1:11" ht="18" customHeight="1" x14ac:dyDescent="0.2">
      <c r="A15" s="96">
        <f t="shared" si="1"/>
        <v>1995</v>
      </c>
      <c r="B15" s="50">
        <f>H15*'Inflationfactors 2022'!$B61</f>
        <v>706.64554245921727</v>
      </c>
      <c r="C15" s="47">
        <f>I15*'Inflationfactors 2022'!$B61</f>
        <v>1069.2604309755625</v>
      </c>
      <c r="D15" s="50">
        <f>J15*'Inflationfactors 2022'!$B61</f>
        <v>3399.2328003094976</v>
      </c>
      <c r="E15" s="48">
        <f>K15*'Inflationfactors 2022'!$B61</f>
        <v>5175.1387737442774</v>
      </c>
      <c r="F15" s="46"/>
      <c r="G15" s="96">
        <v>1995</v>
      </c>
      <c r="H15" s="49">
        <v>454.53800000000001</v>
      </c>
      <c r="I15" s="47">
        <v>687.78399999999999</v>
      </c>
      <c r="J15" s="50">
        <v>2186.5</v>
      </c>
      <c r="K15" s="48">
        <v>3328.8220000000001</v>
      </c>
    </row>
    <row r="16" spans="1:11" x14ac:dyDescent="0.2">
      <c r="A16" s="96">
        <f t="shared" si="1"/>
        <v>1996</v>
      </c>
      <c r="B16" s="50">
        <f>H16*'Inflationfactors 2022'!$B62</f>
        <v>244.06069549330087</v>
      </c>
      <c r="C16" s="47">
        <f>I16*'Inflationfactors 2022'!$B62</f>
        <v>1407.5203922046287</v>
      </c>
      <c r="D16" s="50">
        <f>J16*'Inflationfactors 2022'!$B62</f>
        <v>3368.6462850182706</v>
      </c>
      <c r="E16" s="48">
        <f>K16*'Inflationfactors 2022'!$B62</f>
        <v>5020.2273727162001</v>
      </c>
      <c r="F16" s="46"/>
      <c r="G16" s="96">
        <v>1996</v>
      </c>
      <c r="H16" s="49">
        <v>157.899</v>
      </c>
      <c r="I16" s="47">
        <v>910.61800000000005</v>
      </c>
      <c r="J16" s="50">
        <v>2179.4</v>
      </c>
      <c r="K16" s="48">
        <v>3247.9170000000004</v>
      </c>
    </row>
    <row r="17" spans="1:11" x14ac:dyDescent="0.2">
      <c r="A17" s="96">
        <f t="shared" si="1"/>
        <v>1997</v>
      </c>
      <c r="B17" s="50">
        <f>H17*'Inflationfactors 2022'!$B63</f>
        <v>210.12388392857142</v>
      </c>
      <c r="C17" s="47">
        <f>I17*'Inflationfactors 2022'!$B63</f>
        <v>1342.1591517857144</v>
      </c>
      <c r="D17" s="50">
        <f>J17*'Inflationfactors 2022'!$B63</f>
        <v>3042.1205357142853</v>
      </c>
      <c r="E17" s="48">
        <f>K17*'Inflationfactors 2022'!$B63</f>
        <v>4594.403571428571</v>
      </c>
      <c r="F17" s="46"/>
      <c r="G17" s="96">
        <v>1997</v>
      </c>
      <c r="H17" s="49">
        <v>137.625</v>
      </c>
      <c r="I17" s="47">
        <v>879.07500000000005</v>
      </c>
      <c r="J17" s="50">
        <v>1992.5</v>
      </c>
      <c r="K17" s="48">
        <v>3009.2</v>
      </c>
    </row>
    <row r="18" spans="1:11" x14ac:dyDescent="0.2">
      <c r="A18" s="96">
        <f t="shared" si="1"/>
        <v>1998</v>
      </c>
      <c r="B18" s="50">
        <f>H18*'Inflationfactors 2022'!$B64</f>
        <v>153.43021449981268</v>
      </c>
      <c r="C18" s="47">
        <f>I18*'Inflationfactors 2022'!$B64</f>
        <v>1385.02443068565</v>
      </c>
      <c r="D18" s="50">
        <f>J18*'Inflationfactors 2022'!$B64</f>
        <v>2394.989865118022</v>
      </c>
      <c r="E18" s="48">
        <f>K18*'Inflationfactors 2022'!$B64</f>
        <v>3933.4445103034841</v>
      </c>
      <c r="F18" s="46"/>
      <c r="G18" s="96">
        <v>1998</v>
      </c>
      <c r="H18" s="49">
        <v>101.905</v>
      </c>
      <c r="I18" s="47">
        <v>919.90300000000002</v>
      </c>
      <c r="J18" s="50">
        <v>1590.7</v>
      </c>
      <c r="K18" s="48">
        <v>2612.5079999999998</v>
      </c>
    </row>
    <row r="19" spans="1:11" x14ac:dyDescent="0.2">
      <c r="A19" s="96">
        <f t="shared" si="1"/>
        <v>1999</v>
      </c>
      <c r="B19" s="50">
        <f>H19*'Inflationfactors 2022'!$B65</f>
        <v>129.51178999999999</v>
      </c>
      <c r="C19" s="47">
        <f>I19*'Inflationfactors 2022'!$B65</f>
        <v>1360.6447516666667</v>
      </c>
      <c r="D19" s="50">
        <f>J19*'Inflationfactors 2022'!$B65</f>
        <v>2100.0383333333334</v>
      </c>
      <c r="E19" s="48">
        <f>K19*'Inflationfactors 2022'!$B65</f>
        <v>3590.1948749999997</v>
      </c>
      <c r="F19" s="46"/>
      <c r="G19" s="96">
        <v>1999</v>
      </c>
      <c r="H19" s="49">
        <v>87.018000000000001</v>
      </c>
      <c r="I19" s="47">
        <v>914.20699999999999</v>
      </c>
      <c r="J19" s="50">
        <v>1411</v>
      </c>
      <c r="K19" s="48">
        <v>2412.2249999999999</v>
      </c>
    </row>
    <row r="20" spans="1:11" ht="18" customHeight="1" x14ac:dyDescent="0.2">
      <c r="A20" s="96">
        <f t="shared" si="1"/>
        <v>2000</v>
      </c>
      <c r="B20" s="50">
        <f>H20*'Inflationfactors 2022'!$B66</f>
        <v>119.81057557479843</v>
      </c>
      <c r="C20" s="47">
        <f>I20*'Inflationfactors 2022'!$B66</f>
        <v>1194.18060877874</v>
      </c>
      <c r="D20" s="50">
        <f>J20*'Inflationfactors 2022'!$B66</f>
        <v>1881.0755688265153</v>
      </c>
      <c r="E20" s="48">
        <f>K20*'Inflationfactors 2022'!$B66</f>
        <v>3195.0667531800536</v>
      </c>
      <c r="F20" s="46"/>
      <c r="G20" s="96">
        <v>2000</v>
      </c>
      <c r="H20" s="49">
        <v>83.207999999999998</v>
      </c>
      <c r="I20" s="47">
        <v>829.35400000000004</v>
      </c>
      <c r="J20" s="50">
        <v>1306.4000000000001</v>
      </c>
      <c r="K20" s="48">
        <v>2218.962</v>
      </c>
    </row>
    <row r="21" spans="1:11" x14ac:dyDescent="0.2">
      <c r="A21" s="96">
        <f t="shared" si="1"/>
        <v>2001</v>
      </c>
      <c r="B21" s="50">
        <f>H21*'Inflationfactors 2022'!$B67</f>
        <v>121.44207369891723</v>
      </c>
      <c r="C21" s="47">
        <f>I21*'Inflationfactors 2022'!$B67</f>
        <v>1175.6645993712889</v>
      </c>
      <c r="D21" s="50">
        <f>J21*'Inflationfactors 2022'!$B67</f>
        <v>1672.7234334614041</v>
      </c>
      <c r="E21" s="48">
        <f>K21*'Inflationfactors 2022'!$B67</f>
        <v>2969.83010653161</v>
      </c>
      <c r="F21" s="46"/>
      <c r="G21" s="96">
        <v>2001</v>
      </c>
      <c r="H21" s="49">
        <v>86.522000000000006</v>
      </c>
      <c r="I21" s="47">
        <v>837.60799999999995</v>
      </c>
      <c r="J21" s="50">
        <v>1191.74</v>
      </c>
      <c r="K21" s="48">
        <v>2115.87</v>
      </c>
    </row>
    <row r="22" spans="1:11" x14ac:dyDescent="0.2">
      <c r="A22" s="96">
        <f t="shared" si="1"/>
        <v>2002</v>
      </c>
      <c r="B22" s="50">
        <f>H22*'Inflationfactors 2022'!$B68</f>
        <v>135.67257626827171</v>
      </c>
      <c r="C22" s="47">
        <f>I22*'Inflationfactors 2022'!$B68</f>
        <v>1247.7457012209802</v>
      </c>
      <c r="D22" s="50">
        <f>J22*'Inflationfactors 2022'!$B68</f>
        <v>1713.4911642304385</v>
      </c>
      <c r="E22" s="48">
        <f>K22*'Inflationfactors 2022'!$B68</f>
        <v>3096.9094417196902</v>
      </c>
      <c r="F22" s="46"/>
      <c r="G22" s="96">
        <v>2002</v>
      </c>
      <c r="H22" s="49">
        <v>98.162999999999997</v>
      </c>
      <c r="I22" s="47">
        <v>902.77980000000002</v>
      </c>
      <c r="J22" s="50">
        <v>1239.76</v>
      </c>
      <c r="K22" s="48">
        <v>2240.7028</v>
      </c>
    </row>
    <row r="23" spans="1:11" x14ac:dyDescent="0.2">
      <c r="A23" s="96">
        <f t="shared" si="1"/>
        <v>2003</v>
      </c>
      <c r="B23" s="50">
        <f>H23*'Inflationfactors 2022'!$B69</f>
        <v>152.46734299352198</v>
      </c>
      <c r="C23" s="47">
        <f>I23*'Inflationfactors 2022'!$B69</f>
        <v>1237.5979827821343</v>
      </c>
      <c r="D23" s="50">
        <f>J23*'Inflationfactors 2022'!$B69</f>
        <v>1864.101725196045</v>
      </c>
      <c r="E23" s="48">
        <f>K23*'Inflationfactors 2022'!$B69</f>
        <v>3254.167050971701</v>
      </c>
      <c r="F23" s="46"/>
      <c r="G23" s="96">
        <v>2003</v>
      </c>
      <c r="H23" s="49">
        <v>111.282</v>
      </c>
      <c r="I23" s="47">
        <v>903.29100000000005</v>
      </c>
      <c r="J23" s="50">
        <v>1360.56</v>
      </c>
      <c r="K23" s="48">
        <v>2375.1329999999998</v>
      </c>
    </row>
    <row r="24" spans="1:11" x14ac:dyDescent="0.2">
      <c r="A24" s="96">
        <f t="shared" si="1"/>
        <v>2004</v>
      </c>
      <c r="B24" s="50">
        <f>H24*'Inflationfactors 2022'!$B70</f>
        <v>168.15066921898929</v>
      </c>
      <c r="C24" s="47">
        <f>I24*'Inflationfactors 2022'!$B70</f>
        <v>1243.7589127105666</v>
      </c>
      <c r="D24" s="50">
        <f>J24*'Inflationfactors 2022'!$B70</f>
        <v>2010.0978713629402</v>
      </c>
      <c r="E24" s="48">
        <f>K24*'Inflationfactors 2022'!$B70</f>
        <v>3422.0074532924964</v>
      </c>
      <c r="F24" s="46"/>
      <c r="G24" s="96">
        <v>2004</v>
      </c>
      <c r="H24" s="49">
        <v>122.959</v>
      </c>
      <c r="I24" s="47">
        <v>909.49</v>
      </c>
      <c r="J24" s="50">
        <v>1469.87</v>
      </c>
      <c r="K24" s="48">
        <v>2502.319</v>
      </c>
    </row>
    <row r="25" spans="1:11" ht="18" customHeight="1" x14ac:dyDescent="0.2">
      <c r="A25" s="96">
        <f t="shared" si="1"/>
        <v>2005</v>
      </c>
      <c r="B25" s="52">
        <f>H25*'Inflationfactors 2022'!$B71</f>
        <v>160.14568773547771</v>
      </c>
      <c r="C25" s="53">
        <f>I25*'Inflationfactors 2022'!$B71</f>
        <v>1162.3920828319181</v>
      </c>
      <c r="D25" s="50">
        <f>J25*'Inflationfactors 2022'!$B71</f>
        <v>1977.961606028229</v>
      </c>
      <c r="E25" s="48">
        <f>K25*'Inflationfactors 2022'!$B71</f>
        <v>3300.4993765956247</v>
      </c>
      <c r="F25" s="46"/>
      <c r="G25" s="96">
        <v>2005</v>
      </c>
      <c r="H25" s="103">
        <v>118.11499999999999</v>
      </c>
      <c r="I25" s="53">
        <v>857.31899999999996</v>
      </c>
      <c r="J25" s="50">
        <v>1458.84</v>
      </c>
      <c r="K25" s="48">
        <v>2434.2739999999999</v>
      </c>
    </row>
    <row r="26" spans="1:11" x14ac:dyDescent="0.2">
      <c r="A26" s="96">
        <f t="shared" si="1"/>
        <v>2006</v>
      </c>
      <c r="B26" s="52">
        <f>H26*'Inflationfactors 2022'!$B72</f>
        <v>144.6286929708223</v>
      </c>
      <c r="C26" s="53">
        <f>I26*'Inflationfactors 2022'!$B72</f>
        <v>1057.6356236737402</v>
      </c>
      <c r="D26" s="50">
        <f>J26*'Inflationfactors 2022'!$B72</f>
        <v>1834.0402022546421</v>
      </c>
      <c r="E26" s="48">
        <f>K26*'Inflationfactors 2022'!$B72</f>
        <v>3036.3045188992041</v>
      </c>
      <c r="F26" s="46"/>
      <c r="G26" s="96">
        <v>2006</v>
      </c>
      <c r="H26" s="103">
        <v>108.548</v>
      </c>
      <c r="I26" s="53">
        <v>793.78599999999994</v>
      </c>
      <c r="J26" s="50">
        <v>1376.5</v>
      </c>
      <c r="K26" s="48">
        <v>2278.8339999999998</v>
      </c>
    </row>
    <row r="27" spans="1:11" x14ac:dyDescent="0.2">
      <c r="A27" s="96">
        <f t="shared" si="1"/>
        <v>2007</v>
      </c>
      <c r="B27" s="52">
        <f>H27*'Inflationfactors 2022'!$B73</f>
        <v>122.51117547169811</v>
      </c>
      <c r="C27" s="53">
        <f>I27*'Inflationfactors 2022'!$B73</f>
        <v>918.14558021563346</v>
      </c>
      <c r="D27" s="50">
        <f>J27*'Inflationfactors 2022'!$B73</f>
        <v>1598.9167407008088</v>
      </c>
      <c r="E27" s="48">
        <f>K27*'Inflationfactors 2022'!$B73</f>
        <v>2639.5734963881405</v>
      </c>
      <c r="F27" s="46"/>
      <c r="G27" s="96">
        <v>2007</v>
      </c>
      <c r="H27" s="103">
        <v>94.254999999999995</v>
      </c>
      <c r="I27" s="53">
        <v>706.38300000000004</v>
      </c>
      <c r="J27" s="50">
        <v>1230.1400000000001</v>
      </c>
      <c r="K27" s="48">
        <v>2030.7780000000002</v>
      </c>
    </row>
    <row r="28" spans="1:11" x14ac:dyDescent="0.2">
      <c r="A28" s="96">
        <f t="shared" si="1"/>
        <v>2008</v>
      </c>
      <c r="B28" s="52">
        <f>H28*'Inflationfactors 2022'!$B74</f>
        <v>119.41833678702794</v>
      </c>
      <c r="C28" s="53">
        <f>I28*'Inflationfactors 2022'!$B74</f>
        <v>805.71310133139923</v>
      </c>
      <c r="D28" s="52">
        <f>J28*'Inflationfactors 2022'!$B74</f>
        <v>1445.348465523494</v>
      </c>
      <c r="E28" s="51">
        <f>K28*'Inflationfactors 2022'!$B74</f>
        <v>2370.4799036419213</v>
      </c>
      <c r="F28" s="46"/>
      <c r="G28" s="97">
        <v>2008</v>
      </c>
      <c r="H28" s="103">
        <v>95.605000000000004</v>
      </c>
      <c r="I28" s="53">
        <v>645.04499999999996</v>
      </c>
      <c r="J28" s="52">
        <v>1157.1300000000001</v>
      </c>
      <c r="K28" s="51">
        <v>1897.7800000000002</v>
      </c>
    </row>
    <row r="29" spans="1:11" x14ac:dyDescent="0.2">
      <c r="A29" s="96">
        <f t="shared" si="1"/>
        <v>2009</v>
      </c>
      <c r="B29" s="52">
        <f>H29*'Inflationfactors 2022'!$B75</f>
        <v>207.03112167832168</v>
      </c>
      <c r="C29" s="53">
        <f>I29*'Inflationfactors 2022'!$B75</f>
        <v>886.90012307692302</v>
      </c>
      <c r="D29" s="52">
        <f>J29*'Inflationfactors 2022'!$B75</f>
        <v>2222.8331188811189</v>
      </c>
      <c r="E29" s="51">
        <f>K29*'Inflationfactors 2022'!$B75</f>
        <v>3316.7643636363632</v>
      </c>
      <c r="F29" s="46"/>
      <c r="G29" s="97">
        <v>2009</v>
      </c>
      <c r="H29" s="103">
        <v>165.76400000000001</v>
      </c>
      <c r="I29" s="53">
        <v>710.11599999999999</v>
      </c>
      <c r="J29" s="52">
        <v>1779.76</v>
      </c>
      <c r="K29" s="51">
        <v>2655.64</v>
      </c>
    </row>
    <row r="30" spans="1:11" ht="18" customHeight="1" x14ac:dyDescent="0.2">
      <c r="A30" s="96">
        <f t="shared" si="1"/>
        <v>2010</v>
      </c>
      <c r="B30" s="52">
        <f>H30*'Inflationfactors 2022'!$B76</f>
        <v>252.73979401228246</v>
      </c>
      <c r="C30" s="53">
        <f>I30*'Inflationfactors 2022'!$B76</f>
        <v>976.22650317297848</v>
      </c>
      <c r="D30" s="52">
        <f>J30*'Inflationfactors 2022'!$B76</f>
        <v>2592.0188751279425</v>
      </c>
      <c r="E30" s="51">
        <f>K30*'Inflationfactors 2022'!$B76</f>
        <v>3820.9851723132033</v>
      </c>
      <c r="F30" s="46"/>
      <c r="G30" s="97">
        <v>2010</v>
      </c>
      <c r="H30" s="103">
        <v>204.82499999999999</v>
      </c>
      <c r="I30" s="53">
        <v>791.15200000000004</v>
      </c>
      <c r="J30" s="52">
        <v>2100.62</v>
      </c>
      <c r="K30" s="51">
        <v>3096.5969999999998</v>
      </c>
    </row>
    <row r="31" spans="1:11" x14ac:dyDescent="0.2">
      <c r="A31" s="96">
        <f t="shared" si="1"/>
        <v>2011</v>
      </c>
      <c r="B31" s="52">
        <f>H31*'Inflationfactors 2022'!$B77</f>
        <v>220.51362219913932</v>
      </c>
      <c r="C31" s="53">
        <f>I31*'Inflationfactors 2022'!$B77</f>
        <v>1009.4252559726962</v>
      </c>
      <c r="D31" s="52">
        <f>J31*'Inflationfactors 2022'!$B77</f>
        <v>2274.4387995251518</v>
      </c>
      <c r="E31" s="51">
        <f>K31*'Inflationfactors 2022'!$B77</f>
        <v>3504.3776776969871</v>
      </c>
      <c r="F31" s="10"/>
      <c r="G31" s="98">
        <v>2011</v>
      </c>
      <c r="H31" s="103">
        <v>184.9</v>
      </c>
      <c r="I31" s="53">
        <v>846.4</v>
      </c>
      <c r="J31" s="52">
        <v>1907.11</v>
      </c>
      <c r="K31" s="51">
        <v>2938.41</v>
      </c>
    </row>
    <row r="32" spans="1:11" s="29" customFormat="1" x14ac:dyDescent="0.2">
      <c r="A32" s="96">
        <f t="shared" si="1"/>
        <v>2012</v>
      </c>
      <c r="B32" s="105">
        <f>H32*'Inflationfactors 2022'!$B78</f>
        <v>253.92357257637715</v>
      </c>
      <c r="C32" s="54">
        <f>I32*'Inflationfactors 2022'!$B78</f>
        <v>1255.3183056531152</v>
      </c>
      <c r="D32" s="105">
        <f>J32*'Inflationfactors 2022'!$B78</f>
        <v>2315.9436213615586</v>
      </c>
      <c r="E32" s="55">
        <f>K32*'Inflationfactors 2022'!$B78</f>
        <v>3825.1854995910512</v>
      </c>
      <c r="F32" s="10"/>
      <c r="G32" s="98">
        <v>2012</v>
      </c>
      <c r="H32" s="106">
        <v>218.89599999999999</v>
      </c>
      <c r="I32" s="54">
        <v>1082.153</v>
      </c>
      <c r="J32" s="105">
        <v>1996.47</v>
      </c>
      <c r="K32" s="55">
        <v>3297.5190000000002</v>
      </c>
    </row>
    <row r="33" spans="1:11" s="29" customFormat="1" x14ac:dyDescent="0.2">
      <c r="A33" s="96">
        <f t="shared" si="1"/>
        <v>2013</v>
      </c>
      <c r="B33" s="102">
        <f>H33*'Inflationfactors 2022'!$B79</f>
        <v>290.63968425544016</v>
      </c>
      <c r="C33" s="54">
        <f>I33*'Inflationfactors 2022'!$B79</f>
        <v>1485.6962039539183</v>
      </c>
      <c r="D33" s="102">
        <f>J33*'Inflationfactors 2022'!$B79</f>
        <v>2693.5095036267958</v>
      </c>
      <c r="E33" s="46">
        <f>K33*'Inflationfactors 2022'!$B79</f>
        <v>4469.8453918361547</v>
      </c>
      <c r="F33" s="46"/>
      <c r="G33" s="98">
        <v>2013</v>
      </c>
      <c r="H33" s="104">
        <v>254.26</v>
      </c>
      <c r="I33" s="54">
        <v>1299.73</v>
      </c>
      <c r="J33" s="102">
        <v>2356.36</v>
      </c>
      <c r="K33" s="46">
        <v>3910.3500000000004</v>
      </c>
    </row>
    <row r="34" spans="1:11" s="29" customFormat="1" x14ac:dyDescent="0.2">
      <c r="A34" s="96">
        <f t="shared" si="1"/>
        <v>2014</v>
      </c>
      <c r="B34" s="102">
        <f>H34*'Inflationfactors 2022'!$B80</f>
        <v>337.92960304054054</v>
      </c>
      <c r="C34" s="54">
        <f>I34*'Inflationfactors 2022'!$B80</f>
        <v>1701.3007601351351</v>
      </c>
      <c r="D34" s="102">
        <f>J34*'Inflationfactors 2022'!$B80</f>
        <v>3059.3207052364864</v>
      </c>
      <c r="E34" s="46">
        <f>K34*'Inflationfactors 2022'!$B80</f>
        <v>5098.5510684121618</v>
      </c>
      <c r="F34" s="46"/>
      <c r="G34" s="98">
        <v>2014</v>
      </c>
      <c r="H34" s="104">
        <v>298.7</v>
      </c>
      <c r="I34" s="54">
        <v>1503.8</v>
      </c>
      <c r="J34" s="102">
        <v>2704.17</v>
      </c>
      <c r="K34" s="46">
        <v>4506.67</v>
      </c>
    </row>
    <row r="35" spans="1:11" s="29" customFormat="1" ht="18" customHeight="1" x14ac:dyDescent="0.2">
      <c r="A35" s="96">
        <f t="shared" si="1"/>
        <v>2015</v>
      </c>
      <c r="B35" s="102">
        <f>H35*'Inflationfactors 2022'!$B81</f>
        <v>387.57325400604753</v>
      </c>
      <c r="C35" s="54">
        <f>I35*'Inflationfactors 2022'!$B81</f>
        <v>1975.5101863156865</v>
      </c>
      <c r="D35" s="102">
        <f>J35*'Inflationfactors 2022'!$B81</f>
        <v>3246.3405614389221</v>
      </c>
      <c r="E35" s="46">
        <f>K35*'Inflationfactors 2022'!$B81</f>
        <v>5609.4240017606571</v>
      </c>
      <c r="F35" s="56"/>
      <c r="G35" s="98">
        <v>2015</v>
      </c>
      <c r="H35" s="104">
        <v>341.87333441999999</v>
      </c>
      <c r="I35" s="54">
        <v>1742.57188182</v>
      </c>
      <c r="J35" s="102">
        <v>2863.5548530000001</v>
      </c>
      <c r="K35" s="46">
        <v>4948.0000692400008</v>
      </c>
    </row>
    <row r="36" spans="1:11" s="29" customFormat="1" x14ac:dyDescent="0.2">
      <c r="A36" s="96">
        <f t="shared" si="1"/>
        <v>2016</v>
      </c>
      <c r="B36" s="102">
        <f>H36*'Inflationfactors 2022'!$B82</f>
        <v>379.88865039538609</v>
      </c>
      <c r="C36" s="54">
        <f>I36*'Inflationfactors 2022'!$B82</f>
        <v>2070.3189540053272</v>
      </c>
      <c r="D36" s="102">
        <f>J36*'Inflationfactors 2022'!$B82</f>
        <v>3058.6380520260495</v>
      </c>
      <c r="E36" s="46">
        <f>K36*'Inflationfactors 2022'!$B82</f>
        <v>5508.8456564267635</v>
      </c>
      <c r="F36" s="56"/>
      <c r="G36" s="98">
        <v>2016</v>
      </c>
      <c r="H36" s="104">
        <v>336.29228792000004</v>
      </c>
      <c r="I36" s="54">
        <v>1832.7272927000001</v>
      </c>
      <c r="J36" s="102">
        <v>2707.6260040000002</v>
      </c>
      <c r="K36" s="46">
        <v>4876.6455846200006</v>
      </c>
    </row>
    <row r="37" spans="1:11" s="29" customFormat="1" x14ac:dyDescent="0.2">
      <c r="A37" s="96">
        <f t="shared" si="1"/>
        <v>2017</v>
      </c>
      <c r="B37" s="102">
        <f>H37*'Inflationfactors 2022'!$B83</f>
        <v>318.78621691423899</v>
      </c>
      <c r="C37" s="54">
        <f>I37*'Inflationfactors 2022'!$B83</f>
        <v>2062.0639020839758</v>
      </c>
      <c r="D37" s="102">
        <f>J37*'Inflationfactors 2022'!$B83</f>
        <v>2602.8587724539339</v>
      </c>
      <c r="E37" s="46">
        <f>K37*'Inflationfactors 2022'!$B83</f>
        <v>4983.7088914521482</v>
      </c>
      <c r="F37" s="56"/>
      <c r="G37" s="98">
        <v>2017</v>
      </c>
      <c r="H37" s="104">
        <v>284.33070361</v>
      </c>
      <c r="I37" s="54">
        <v>1839.1889268099999</v>
      </c>
      <c r="J37" s="102">
        <v>2321.5328232599995</v>
      </c>
      <c r="K37" s="46">
        <v>4445.0524536799994</v>
      </c>
    </row>
    <row r="38" spans="1:11" s="29" customFormat="1" x14ac:dyDescent="0.2">
      <c r="A38" s="96">
        <f t="shared" si="1"/>
        <v>2018</v>
      </c>
      <c r="B38" s="102">
        <f>H38*'Inflationfactors 2022'!$B84</f>
        <v>258.29439820895806</v>
      </c>
      <c r="C38" s="54">
        <f>I38*'Inflationfactors 2022'!$B84</f>
        <v>1918.3722218255007</v>
      </c>
      <c r="D38" s="102">
        <f>J38*'Inflationfactors 2022'!$B84</f>
        <v>2107.3036061265525</v>
      </c>
      <c r="E38" s="46">
        <f>K38*'Inflationfactors 2022'!$B84</f>
        <v>4283.9702261610109</v>
      </c>
      <c r="F38" s="56"/>
      <c r="G38" s="98">
        <v>2018</v>
      </c>
      <c r="H38" s="104">
        <v>232.87311303000001</v>
      </c>
      <c r="I38" s="54">
        <v>1729.5663953399999</v>
      </c>
      <c r="J38" s="102">
        <v>1899.9031890000001</v>
      </c>
      <c r="K38" s="46">
        <v>3862.3426973699998</v>
      </c>
    </row>
    <row r="39" spans="1:11" s="29" customFormat="1" x14ac:dyDescent="0.2">
      <c r="A39" s="96">
        <f t="shared" si="1"/>
        <v>2019</v>
      </c>
      <c r="B39" s="102">
        <f>H39*'Inflationfactors 2022'!$B85</f>
        <v>230.41496536531216</v>
      </c>
      <c r="C39" s="54">
        <f>I39*'Inflationfactors 2022'!$B85</f>
        <v>1820.9725496837016</v>
      </c>
      <c r="D39" s="102">
        <f>J39*'Inflationfactors 2022'!$B85</f>
        <v>1855.8934756323029</v>
      </c>
      <c r="E39" s="46">
        <f>K39*'Inflationfactors 2022'!$B85</f>
        <v>3907.2809906813163</v>
      </c>
      <c r="F39" s="56"/>
      <c r="G39" s="98">
        <v>2019</v>
      </c>
      <c r="H39" s="104">
        <v>209.86865141999999</v>
      </c>
      <c r="I39" s="54">
        <v>1658.5947560699999</v>
      </c>
      <c r="J39" s="102">
        <v>1690.4017510000001</v>
      </c>
      <c r="K39" s="46">
        <v>3558.8651584899999</v>
      </c>
    </row>
    <row r="40" spans="1:11" s="29" customFormat="1" ht="18" customHeight="1" x14ac:dyDescent="0.2">
      <c r="A40" s="96">
        <f t="shared" si="1"/>
        <v>2020</v>
      </c>
      <c r="B40" s="102">
        <f>H40*'Inflationfactors 2022'!$B86</f>
        <v>435.03523717835094</v>
      </c>
      <c r="C40" s="54">
        <f>I40*'Inflationfactors 2022'!$B86</f>
        <v>2043.1193915473123</v>
      </c>
      <c r="D40" s="102">
        <f>J40*'Inflationfactors 2022'!$B86</f>
        <v>2918.4502590253364</v>
      </c>
      <c r="E40" s="46">
        <f>K40*'Inflationfactors 2022'!$B86</f>
        <v>5396.6048877510002</v>
      </c>
      <c r="F40" s="56"/>
      <c r="G40" s="98">
        <v>2020</v>
      </c>
      <c r="H40" s="104">
        <v>397.379456</v>
      </c>
      <c r="I40" s="54">
        <v>1866.271058</v>
      </c>
      <c r="J40" s="102">
        <v>2665.8350340000002</v>
      </c>
      <c r="K40" s="46">
        <v>4929.4855480000006</v>
      </c>
    </row>
    <row r="41" spans="1:11" s="29" customFormat="1" ht="12.75" customHeight="1" x14ac:dyDescent="0.2">
      <c r="A41" s="96">
        <f t="shared" si="1"/>
        <v>2021</v>
      </c>
      <c r="B41" s="102">
        <f>H41*'Inflationfactors 2022'!$B87</f>
        <v>404.04014248827087</v>
      </c>
      <c r="C41" s="54">
        <f>I41*'Inflationfactors 2022'!$B87</f>
        <v>1902.6966473381021</v>
      </c>
      <c r="D41" s="102">
        <f>J41*'Inflationfactors 2022'!$B87</f>
        <v>2631.4042530285237</v>
      </c>
      <c r="E41" s="46"/>
      <c r="F41" s="56"/>
      <c r="G41" s="98">
        <v>2021</v>
      </c>
      <c r="H41" s="104">
        <v>377.17786599999999</v>
      </c>
      <c r="I41" s="54">
        <v>1776.197426</v>
      </c>
      <c r="J41" s="102">
        <v>2456.4575060000002</v>
      </c>
      <c r="K41" s="46">
        <v>4609.8327979999995</v>
      </c>
    </row>
    <row r="42" spans="1:11" s="29" customFormat="1" ht="13.15" customHeight="1" x14ac:dyDescent="0.2">
      <c r="A42" s="96">
        <f t="shared" si="1"/>
        <v>2022</v>
      </c>
      <c r="B42" s="102">
        <f>H42*'Inflationfactors 2022'!$B88</f>
        <v>246.52574100000001</v>
      </c>
      <c r="C42" s="54">
        <f>I42*'Inflationfactors 2022'!$B88</f>
        <v>1596.269323</v>
      </c>
      <c r="D42" s="102">
        <f>J42*'Inflationfactors 2022'!$B88</f>
        <v>1810.1840139999999</v>
      </c>
      <c r="E42" s="46">
        <f>K42*'Inflationfactors 2022'!$B87</f>
        <v>3913.1410409480186</v>
      </c>
      <c r="F42" s="56"/>
      <c r="G42" s="98">
        <v>2022</v>
      </c>
      <c r="H42" s="104">
        <v>246.52574100000001</v>
      </c>
      <c r="I42" s="54">
        <v>1596.269323</v>
      </c>
      <c r="J42" s="102">
        <v>1810.1840139999999</v>
      </c>
      <c r="K42" s="46">
        <v>3652.9790779999998</v>
      </c>
    </row>
    <row r="43" spans="1:11" x14ac:dyDescent="0.2">
      <c r="A43" s="91"/>
      <c r="B43" s="29"/>
      <c r="C43" s="29"/>
      <c r="D43" s="29"/>
    </row>
    <row r="44" spans="1:11" s="75" customFormat="1" ht="11.25" x14ac:dyDescent="0.2">
      <c r="A44" s="75" t="s">
        <v>589</v>
      </c>
      <c r="B44" s="74"/>
      <c r="C44" s="74"/>
      <c r="D44" s="74"/>
      <c r="F44" s="77"/>
      <c r="G44" s="92"/>
      <c r="H44" s="78"/>
      <c r="I44" s="78"/>
      <c r="J44" s="78"/>
    </row>
  </sheetData>
  <phoneticPr fontId="0" type="noConversion"/>
  <pageMargins left="0.74803149606299213" right="0.39370078740157483" top="0.59055118110236227" bottom="0.98425196850393704" header="0.39370078740157483" footer="0.39370078740157483"/>
  <pageSetup paperSize="9" orientation="landscape" r:id="rId1"/>
  <headerFooter alignWithMargins="0">
    <oddFooter>&amp;LKela | Statistical Information Service&amp;2
&amp;G
&amp;10PO Box 450 | FIN-00101 HELSINKI | tilastot@kela.fi | www.kela.fi/statistics&amp;R
&amp;P(&amp;N)</oddFooter>
  </headerFooter>
  <rowBreaks count="1" manualBreakCount="1">
    <brk id="29" max="16383" man="1"/>
  </rowBreaks>
  <ignoredErrors>
    <ignoredError sqref="A5:A35 B25:C32 C33:C35 D28:D32 E28:E31" unlocked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ul99"/>
  <dimension ref="A1:D88"/>
  <sheetViews>
    <sheetView zoomScaleNormal="100" workbookViewId="0">
      <pane xSplit="1" ySplit="5" topLeftCell="B6" activePane="bottomRight" state="frozen"/>
      <selection activeCell="I20" sqref="I20"/>
      <selection pane="topRight" activeCell="I20" sqref="I20"/>
      <selection pane="bottomLeft" activeCell="I20" sqref="I20"/>
      <selection pane="bottomRight" activeCell="C17" sqref="C17"/>
    </sheetView>
  </sheetViews>
  <sheetFormatPr defaultColWidth="9.140625" defaultRowHeight="12.75" x14ac:dyDescent="0.2"/>
  <cols>
    <col min="1" max="1" width="9.140625" style="10"/>
    <col min="2" max="2" width="9.140625" style="9"/>
    <col min="3" max="3" width="4.7109375" style="10" customWidth="1"/>
    <col min="4" max="4" width="9.140625" style="9"/>
    <col min="5" max="16384" width="9.140625" style="10"/>
  </cols>
  <sheetData>
    <row r="1" spans="1:4" ht="18" x14ac:dyDescent="0.25">
      <c r="A1" s="8" t="s">
        <v>18</v>
      </c>
    </row>
    <row r="2" spans="1:4" x14ac:dyDescent="0.2">
      <c r="A2" s="11"/>
    </row>
    <row r="3" spans="1:4" x14ac:dyDescent="0.2">
      <c r="A3" s="11" t="s">
        <v>13</v>
      </c>
      <c r="D3" s="12" t="s">
        <v>16</v>
      </c>
    </row>
    <row r="5" spans="1:4" x14ac:dyDescent="0.2">
      <c r="A5" s="13" t="s">
        <v>0</v>
      </c>
      <c r="B5" s="14" t="s">
        <v>17</v>
      </c>
      <c r="D5" s="14" t="s">
        <v>17</v>
      </c>
    </row>
    <row r="6" spans="1:4" x14ac:dyDescent="0.2">
      <c r="A6" s="33">
        <v>1940</v>
      </c>
      <c r="B6" s="15">
        <v>187.56666666666666</v>
      </c>
      <c r="C6"/>
      <c r="D6" s="211">
        <v>174.52671755725191</v>
      </c>
    </row>
    <row r="7" spans="1:4" x14ac:dyDescent="0.2">
      <c r="A7" s="33">
        <v>1941</v>
      </c>
      <c r="B7" s="15">
        <v>158.50704225352112</v>
      </c>
      <c r="C7"/>
      <c r="D7" s="211">
        <v>152.41999999999999</v>
      </c>
    </row>
    <row r="8" spans="1:4" x14ac:dyDescent="0.2">
      <c r="A8" s="33">
        <v>1942</v>
      </c>
      <c r="B8" s="15">
        <v>133.97619047619048</v>
      </c>
      <c r="C8"/>
      <c r="D8" s="211">
        <v>126.31491712707182</v>
      </c>
    </row>
    <row r="9" spans="1:4" x14ac:dyDescent="0.2">
      <c r="A9" s="33">
        <v>1943</v>
      </c>
      <c r="B9" s="15">
        <v>127.57142857142857</v>
      </c>
      <c r="C9"/>
      <c r="D9" s="211">
        <v>126.67005076142132</v>
      </c>
    </row>
    <row r="10" spans="1:4" x14ac:dyDescent="0.2">
      <c r="A10" s="33">
        <v>1944</v>
      </c>
      <c r="B10" s="15">
        <v>119.95522388059702</v>
      </c>
      <c r="C10"/>
      <c r="D10" s="211">
        <v>122.92610837438424</v>
      </c>
    </row>
    <row r="11" spans="1:4" x14ac:dyDescent="0.2">
      <c r="A11" s="33">
        <v>1945</v>
      </c>
      <c r="B11" s="15">
        <v>85.5</v>
      </c>
      <c r="C11"/>
      <c r="D11" s="211">
        <v>61.767326732673268</v>
      </c>
    </row>
    <row r="12" spans="1:4" x14ac:dyDescent="0.2">
      <c r="A12" s="33">
        <v>1946</v>
      </c>
      <c r="B12" s="15">
        <v>53.58</v>
      </c>
      <c r="C12"/>
      <c r="D12" s="211">
        <v>53.320512820512818</v>
      </c>
    </row>
    <row r="13" spans="1:4" x14ac:dyDescent="0.2">
      <c r="A13" s="33">
        <v>1947</v>
      </c>
      <c r="B13" s="15">
        <v>41.285958904109592</v>
      </c>
      <c r="C13"/>
      <c r="D13" s="211">
        <v>34.658333333333331</v>
      </c>
    </row>
    <row r="14" spans="1:4" x14ac:dyDescent="0.2">
      <c r="A14" s="33">
        <v>1948</v>
      </c>
      <c r="B14" s="15">
        <v>30.675572519083971</v>
      </c>
      <c r="C14"/>
      <c r="D14" s="211">
        <v>31.270676691729324</v>
      </c>
    </row>
    <row r="15" spans="1:4" x14ac:dyDescent="0.2">
      <c r="A15" s="33">
        <v>1949</v>
      </c>
      <c r="B15" s="15">
        <v>30.176470588235293</v>
      </c>
      <c r="C15"/>
      <c r="D15" s="211">
        <v>30.210653753026634</v>
      </c>
    </row>
    <row r="16" spans="1:4" x14ac:dyDescent="0.2">
      <c r="A16" s="33">
        <v>1950</v>
      </c>
      <c r="B16" s="15">
        <v>26.466520307354557</v>
      </c>
      <c r="C16"/>
      <c r="D16" s="211">
        <v>25.004008016032063</v>
      </c>
    </row>
    <row r="17" spans="1:4" x14ac:dyDescent="0.2">
      <c r="A17" s="33">
        <v>1951</v>
      </c>
      <c r="B17" s="15">
        <v>22.724787935909518</v>
      </c>
      <c r="C17"/>
      <c r="D17" s="211">
        <v>23.299719887955181</v>
      </c>
    </row>
    <row r="18" spans="1:4" x14ac:dyDescent="0.2">
      <c r="A18" s="33">
        <v>1952</v>
      </c>
      <c r="B18" s="15">
        <v>21.839673913043477</v>
      </c>
      <c r="C18"/>
      <c r="D18" s="211">
        <v>22.340196956132498</v>
      </c>
    </row>
    <row r="19" spans="1:4" x14ac:dyDescent="0.2">
      <c r="A19" s="33">
        <v>1953</v>
      </c>
      <c r="B19" s="15">
        <v>21.546916890080428</v>
      </c>
      <c r="C19"/>
      <c r="D19" s="211">
        <v>22.562386980108499</v>
      </c>
    </row>
    <row r="20" spans="1:4" x14ac:dyDescent="0.2">
      <c r="A20" s="33">
        <v>1954</v>
      </c>
      <c r="B20" s="15">
        <v>21.899182561307903</v>
      </c>
      <c r="C20"/>
      <c r="D20" s="211">
        <v>23.925215723873443</v>
      </c>
    </row>
    <row r="21" spans="1:4" x14ac:dyDescent="0.2">
      <c r="A21" s="33">
        <v>1955</v>
      </c>
      <c r="B21" s="15">
        <v>22.68203198494826</v>
      </c>
      <c r="C21"/>
      <c r="D21" s="211">
        <v>23.126969416126041</v>
      </c>
    </row>
    <row r="22" spans="1:4" x14ac:dyDescent="0.2">
      <c r="A22" s="33">
        <v>1956</v>
      </c>
      <c r="B22" s="15">
        <v>20.312552653748948</v>
      </c>
      <c r="C22"/>
      <c r="D22" s="211">
        <v>19.525821596244132</v>
      </c>
    </row>
    <row r="23" spans="1:4" x14ac:dyDescent="0.2">
      <c r="A23" s="33">
        <v>1957</v>
      </c>
      <c r="B23" s="15">
        <v>17.913075780089152</v>
      </c>
      <c r="C23"/>
      <c r="D23" s="211">
        <v>17.51157894736842</v>
      </c>
    </row>
    <row r="24" spans="1:4" x14ac:dyDescent="0.2">
      <c r="A24" s="33">
        <v>1958</v>
      </c>
      <c r="B24" s="15">
        <v>16.413206262763786</v>
      </c>
      <c r="C24"/>
      <c r="D24" s="211">
        <v>16.815363881401616</v>
      </c>
    </row>
    <row r="25" spans="1:4" x14ac:dyDescent="0.2">
      <c r="A25" s="33">
        <v>1959</v>
      </c>
      <c r="B25" s="15">
        <v>16.160187667560322</v>
      </c>
      <c r="C25"/>
      <c r="D25" s="211">
        <v>16.449571522742254</v>
      </c>
    </row>
    <row r="26" spans="1:4" x14ac:dyDescent="0.2">
      <c r="A26" s="33">
        <v>1960</v>
      </c>
      <c r="B26" s="15">
        <v>15.656493506493506</v>
      </c>
      <c r="C26"/>
      <c r="D26" s="211">
        <v>15.985906470211402</v>
      </c>
    </row>
    <row r="27" spans="1:4" x14ac:dyDescent="0.2">
      <c r="A27" s="33">
        <v>1961</v>
      </c>
      <c r="B27" s="15">
        <v>15.376913265306122</v>
      </c>
      <c r="C27"/>
      <c r="D27" s="211">
        <v>15.753787878787879</v>
      </c>
    </row>
    <row r="28" spans="1:4" x14ac:dyDescent="0.2">
      <c r="A28" s="33">
        <v>1962</v>
      </c>
      <c r="B28" s="15">
        <v>14.719780219780219</v>
      </c>
      <c r="C28"/>
      <c r="D28" s="211">
        <v>14.906810035842295</v>
      </c>
    </row>
    <row r="29" spans="1:4" x14ac:dyDescent="0.2">
      <c r="A29" s="33">
        <v>1963</v>
      </c>
      <c r="B29" s="15">
        <v>14.034342258440047</v>
      </c>
      <c r="C29"/>
      <c r="D29" s="211">
        <v>14.138243626062323</v>
      </c>
    </row>
    <row r="30" spans="1:4" x14ac:dyDescent="0.2">
      <c r="A30" s="33">
        <v>1964</v>
      </c>
      <c r="B30" s="15">
        <v>12.723482849604222</v>
      </c>
      <c r="C30"/>
      <c r="D30" s="211">
        <v>12.869520371325425</v>
      </c>
    </row>
    <row r="31" spans="1:4" x14ac:dyDescent="0.2">
      <c r="A31" s="33">
        <v>1965</v>
      </c>
      <c r="B31" s="15">
        <v>12.134373427277302</v>
      </c>
      <c r="C31"/>
      <c r="D31" s="211">
        <v>12.402584493041749</v>
      </c>
    </row>
    <row r="32" spans="1:4" x14ac:dyDescent="0.2">
      <c r="A32" s="33">
        <v>1966</v>
      </c>
      <c r="B32" s="15">
        <v>11.676029055690073</v>
      </c>
      <c r="C32"/>
      <c r="D32" s="211">
        <v>11.804162724692526</v>
      </c>
    </row>
    <row r="33" spans="1:4" x14ac:dyDescent="0.2">
      <c r="A33" s="33">
        <v>1967</v>
      </c>
      <c r="B33" s="15">
        <v>11.055020632737277</v>
      </c>
      <c r="C33"/>
      <c r="D33" s="211">
        <v>11.007498897220996</v>
      </c>
    </row>
    <row r="34" spans="1:4" x14ac:dyDescent="0.2">
      <c r="A34" s="33">
        <v>1968</v>
      </c>
      <c r="B34" s="15">
        <v>10.199238578680204</v>
      </c>
      <c r="C34"/>
      <c r="D34" s="211">
        <v>10.423558897243108</v>
      </c>
    </row>
    <row r="35" spans="1:4" x14ac:dyDescent="0.2">
      <c r="A35" s="33">
        <v>1969</v>
      </c>
      <c r="B35" s="15">
        <v>9.9714640198511173</v>
      </c>
      <c r="C35"/>
      <c r="D35" s="211">
        <v>10.248049281314168</v>
      </c>
    </row>
    <row r="36" spans="1:4" x14ac:dyDescent="0.2">
      <c r="A36" s="33">
        <v>1970</v>
      </c>
      <c r="B36" s="15">
        <v>9.7065217391304355</v>
      </c>
      <c r="C36"/>
      <c r="D36" s="211">
        <v>9.9339171974522298</v>
      </c>
    </row>
    <row r="37" spans="1:4" x14ac:dyDescent="0.2">
      <c r="A37" s="33">
        <v>1971</v>
      </c>
      <c r="B37" s="15">
        <v>9.1156899810964092</v>
      </c>
      <c r="C37"/>
      <c r="D37" s="211">
        <v>9.1406593406593402</v>
      </c>
    </row>
    <row r="38" spans="1:4" x14ac:dyDescent="0.2">
      <c r="A38" s="33">
        <v>1972</v>
      </c>
      <c r="B38" s="15">
        <v>8.5077628793225131</v>
      </c>
      <c r="C38"/>
      <c r="D38" s="211">
        <v>8.5254526819268879</v>
      </c>
    </row>
    <row r="39" spans="1:4" x14ac:dyDescent="0.2">
      <c r="A39" s="33">
        <v>1973</v>
      </c>
      <c r="B39" s="15">
        <v>7.6156032849020843</v>
      </c>
      <c r="C39"/>
      <c r="D39" s="211">
        <v>7.3915876777251182</v>
      </c>
    </row>
    <row r="40" spans="1:4" x14ac:dyDescent="0.2">
      <c r="A40" s="33">
        <v>1974</v>
      </c>
      <c r="B40" s="15">
        <v>6.486682808716707</v>
      </c>
      <c r="C40"/>
      <c r="D40" s="211">
        <v>6.3190681185110158</v>
      </c>
    </row>
    <row r="41" spans="1:4" x14ac:dyDescent="0.2">
      <c r="A41" s="33">
        <v>1975</v>
      </c>
      <c r="B41" s="15">
        <v>5.5060516099566108</v>
      </c>
      <c r="C41"/>
      <c r="D41" s="211">
        <v>5.3537867410426951</v>
      </c>
    </row>
    <row r="42" spans="1:4" x14ac:dyDescent="0.2">
      <c r="A42" s="33">
        <v>1976</v>
      </c>
      <c r="B42" s="15">
        <v>4.8154583582983825</v>
      </c>
      <c r="C42"/>
      <c r="D42" s="211">
        <v>4.7649417605499336</v>
      </c>
    </row>
    <row r="43" spans="1:4" x14ac:dyDescent="0.2">
      <c r="A43" s="33">
        <v>1977</v>
      </c>
      <c r="B43" s="15">
        <v>4.2742421556461618</v>
      </c>
      <c r="C43"/>
      <c r="D43" s="211">
        <v>4.2576352158334752</v>
      </c>
    </row>
    <row r="44" spans="1:4" x14ac:dyDescent="0.2">
      <c r="A44" s="33">
        <v>1978</v>
      </c>
      <c r="B44" s="15">
        <v>3.974122300972474</v>
      </c>
      <c r="C44"/>
      <c r="D44" s="211">
        <v>4.0222437137330758</v>
      </c>
    </row>
    <row r="45" spans="1:4" x14ac:dyDescent="0.2">
      <c r="A45" s="33">
        <v>1979</v>
      </c>
      <c r="B45" s="15">
        <v>3.7036866359447003</v>
      </c>
      <c r="C45"/>
      <c r="D45" s="211">
        <v>3.7034728406055208</v>
      </c>
    </row>
    <row r="46" spans="1:4" x14ac:dyDescent="0.2">
      <c r="A46" s="33">
        <v>1980</v>
      </c>
      <c r="B46" s="15">
        <v>3.3197026022304832</v>
      </c>
      <c r="C46"/>
      <c r="D46" s="211">
        <v>3.2572771178697297</v>
      </c>
    </row>
    <row r="47" spans="1:4" x14ac:dyDescent="0.2">
      <c r="A47" s="33">
        <v>1981</v>
      </c>
      <c r="B47" s="15">
        <v>2.9634955752212391</v>
      </c>
      <c r="C47"/>
      <c r="D47" s="211">
        <v>2.9626023981954175</v>
      </c>
    </row>
    <row r="48" spans="1:4" x14ac:dyDescent="0.2">
      <c r="A48" s="33">
        <v>1982</v>
      </c>
      <c r="B48" s="15">
        <v>2.7115384615384617</v>
      </c>
      <c r="C48"/>
      <c r="D48" s="211">
        <v>2.7185967970367142</v>
      </c>
    </row>
    <row r="49" spans="1:4" x14ac:dyDescent="0.2">
      <c r="A49" s="33">
        <v>1983</v>
      </c>
      <c r="B49" s="15">
        <v>2.4980314960629921</v>
      </c>
      <c r="C49"/>
      <c r="D49" s="211">
        <v>2.5114734299516908</v>
      </c>
    </row>
    <row r="50" spans="1:4" x14ac:dyDescent="0.2">
      <c r="A50" s="33">
        <v>1984</v>
      </c>
      <c r="B50" s="15">
        <v>2.3347535586327104</v>
      </c>
      <c r="C50"/>
      <c r="D50" s="211">
        <v>2.3668784975813337</v>
      </c>
    </row>
    <row r="51" spans="1:4" x14ac:dyDescent="0.2">
      <c r="A51" s="33">
        <v>1985</v>
      </c>
      <c r="B51" s="15">
        <v>2.2051399304920434</v>
      </c>
      <c r="C51"/>
      <c r="D51" s="211">
        <v>2.2552191595119746</v>
      </c>
    </row>
    <row r="52" spans="1:4" x14ac:dyDescent="0.2">
      <c r="A52" s="33">
        <v>1986</v>
      </c>
      <c r="B52" s="15">
        <v>2.1286307053941909</v>
      </c>
      <c r="C52"/>
      <c r="D52" s="211">
        <v>2.181675118027627</v>
      </c>
    </row>
    <row r="53" spans="1:4" x14ac:dyDescent="0.2">
      <c r="A53" s="33">
        <v>1987</v>
      </c>
      <c r="B53" s="15">
        <v>2.0533980582524274</v>
      </c>
      <c r="C53"/>
      <c r="D53" s="211">
        <v>2.1045795732478703</v>
      </c>
    </row>
    <row r="54" spans="1:4" x14ac:dyDescent="0.2">
      <c r="A54" s="33">
        <v>1988</v>
      </c>
      <c r="B54" s="15">
        <v>1.9573794447150512</v>
      </c>
      <c r="C54"/>
      <c r="D54" s="211">
        <v>1.9760848907190371</v>
      </c>
    </row>
    <row r="55" spans="1:4" x14ac:dyDescent="0.2">
      <c r="A55" s="33">
        <v>1989</v>
      </c>
      <c r="B55" s="15">
        <v>1.8364688856729379</v>
      </c>
      <c r="C55"/>
      <c r="D55" s="211">
        <v>1.8553159851301115</v>
      </c>
    </row>
    <row r="56" spans="1:4" x14ac:dyDescent="0.2">
      <c r="A56" s="33">
        <v>1990</v>
      </c>
      <c r="B56" s="15">
        <v>1.7311171740379092</v>
      </c>
      <c r="C56"/>
      <c r="D56" s="211">
        <v>1.7692853091321612</v>
      </c>
    </row>
    <row r="57" spans="1:4" x14ac:dyDescent="0.2">
      <c r="A57" s="33">
        <v>1991</v>
      </c>
      <c r="B57" s="15">
        <v>1.6624836240777769</v>
      </c>
      <c r="C57"/>
      <c r="D57" s="211">
        <v>1.7025312137545201</v>
      </c>
    </row>
    <row r="58" spans="1:4" x14ac:dyDescent="0.2">
      <c r="A58" s="33">
        <v>1992</v>
      </c>
      <c r="B58" s="15">
        <v>1.6203629032258065</v>
      </c>
      <c r="C58"/>
      <c r="D58" s="211">
        <v>1.6681596363393274</v>
      </c>
    </row>
    <row r="59" spans="1:4" x14ac:dyDescent="0.2">
      <c r="A59" s="33">
        <v>1993</v>
      </c>
      <c r="B59" s="15">
        <v>1.5869808464424406</v>
      </c>
      <c r="C59"/>
      <c r="D59" s="211">
        <v>1.6431158227431355</v>
      </c>
    </row>
    <row r="60" spans="1:4" x14ac:dyDescent="0.2">
      <c r="A60" s="33">
        <v>1994</v>
      </c>
      <c r="B60" s="15">
        <v>1.5699309805964319</v>
      </c>
      <c r="C60"/>
      <c r="D60" s="211">
        <v>1.616715257531584</v>
      </c>
    </row>
    <row r="61" spans="1:4" x14ac:dyDescent="0.2">
      <c r="A61" s="33">
        <v>1995</v>
      </c>
      <c r="B61" s="15">
        <v>1.5546456895995873</v>
      </c>
      <c r="C61"/>
      <c r="D61" s="211">
        <v>1.6119113752341581</v>
      </c>
    </row>
    <row r="62" spans="1:4" x14ac:dyDescent="0.2">
      <c r="A62" s="32">
        <v>1996</v>
      </c>
      <c r="B62" s="15">
        <v>1.5456760048721072</v>
      </c>
      <c r="C62"/>
      <c r="D62" s="211">
        <v>1.5986930616951758</v>
      </c>
    </row>
    <row r="63" spans="1:4" x14ac:dyDescent="0.2">
      <c r="A63" s="32">
        <v>1997</v>
      </c>
      <c r="B63" s="15">
        <v>1.5267857142857142</v>
      </c>
      <c r="C63"/>
      <c r="D63" s="211">
        <v>1.5690392354124749</v>
      </c>
    </row>
    <row r="64" spans="1:4" x14ac:dyDescent="0.2">
      <c r="A64" s="32">
        <v>1998</v>
      </c>
      <c r="B64" s="15">
        <v>1.5056200824278756</v>
      </c>
      <c r="C64"/>
      <c r="D64" s="211">
        <v>1.5563178246226768</v>
      </c>
    </row>
    <row r="65" spans="1:4" x14ac:dyDescent="0.2">
      <c r="A65" s="33">
        <v>1999</v>
      </c>
      <c r="B65" s="15">
        <v>1.4883333333333333</v>
      </c>
      <c r="C65"/>
      <c r="D65" s="211">
        <v>1.5253056234718827</v>
      </c>
    </row>
    <row r="66" spans="1:4" x14ac:dyDescent="0.2">
      <c r="A66" s="32">
        <v>2000</v>
      </c>
      <c r="B66" s="15">
        <v>1.4398925052254403</v>
      </c>
      <c r="C66"/>
      <c r="D66" s="211">
        <v>1.4742127961245348</v>
      </c>
    </row>
    <row r="67" spans="1:4" x14ac:dyDescent="0.2">
      <c r="A67" s="33">
        <v>2001</v>
      </c>
      <c r="B67" s="15">
        <v>1.4035976248690185</v>
      </c>
      <c r="C67"/>
      <c r="D67" s="211">
        <v>1.450308032081832</v>
      </c>
    </row>
    <row r="68" spans="1:4" x14ac:dyDescent="0.2">
      <c r="A68" s="32">
        <v>2002</v>
      </c>
      <c r="B68" s="15">
        <v>1.382115219260533</v>
      </c>
      <c r="C68"/>
      <c r="D68" s="211">
        <v>1.42667657652507</v>
      </c>
    </row>
    <row r="69" spans="1:4" x14ac:dyDescent="0.2">
      <c r="A69" s="32">
        <v>2003</v>
      </c>
      <c r="B69" s="15">
        <v>1.3700988748721445</v>
      </c>
      <c r="C69"/>
      <c r="D69" s="211">
        <v>1.4181632189133895</v>
      </c>
    </row>
    <row r="70" spans="1:4" x14ac:dyDescent="0.2">
      <c r="A70" s="32">
        <v>2004</v>
      </c>
      <c r="B70" s="15">
        <v>1.3675344563552834</v>
      </c>
      <c r="C70"/>
      <c r="D70" s="211">
        <v>1.4120642824807605</v>
      </c>
    </row>
    <row r="71" spans="1:4" x14ac:dyDescent="0.2">
      <c r="A71" s="32">
        <v>2005</v>
      </c>
      <c r="B71" s="15">
        <v>1.355845470393072</v>
      </c>
      <c r="C71"/>
      <c r="D71" s="211">
        <v>1.3977482776004033</v>
      </c>
    </row>
    <row r="72" spans="1:4" x14ac:dyDescent="0.2">
      <c r="A72" s="32">
        <v>2006</v>
      </c>
      <c r="B72" s="15">
        <v>1.3323938992042441</v>
      </c>
      <c r="C72"/>
      <c r="D72" s="211">
        <v>1.3673424657534246</v>
      </c>
    </row>
    <row r="73" spans="1:4" x14ac:dyDescent="0.2">
      <c r="A73" s="32">
        <v>2007</v>
      </c>
      <c r="B73" s="15">
        <v>1.2997843665768194</v>
      </c>
      <c r="C73"/>
      <c r="D73" s="211">
        <v>1.3330128205128204</v>
      </c>
    </row>
    <row r="74" spans="1:4" x14ac:dyDescent="0.2">
      <c r="A74" s="32">
        <v>2008</v>
      </c>
      <c r="B74" s="15">
        <v>1.2490804538154692</v>
      </c>
      <c r="C74"/>
      <c r="D74" s="211">
        <v>1.288214341025244</v>
      </c>
    </row>
    <row r="75" spans="1:4" x14ac:dyDescent="0.2">
      <c r="A75" s="32">
        <v>2009</v>
      </c>
      <c r="B75" s="15">
        <v>1.2489510489510489</v>
      </c>
      <c r="C75"/>
      <c r="D75" s="211">
        <v>1.2952351292432265</v>
      </c>
    </row>
    <row r="76" spans="1:4" x14ac:dyDescent="0.2">
      <c r="A76" s="32">
        <v>2010</v>
      </c>
      <c r="B76" s="15">
        <v>1.2339303991811668</v>
      </c>
      <c r="C76"/>
      <c r="D76" s="211">
        <v>1.2587137452711223</v>
      </c>
    </row>
    <row r="77" spans="1:4" x14ac:dyDescent="0.2">
      <c r="A77" s="32">
        <v>2011</v>
      </c>
      <c r="B77" s="15">
        <v>1.1926101795518622</v>
      </c>
      <c r="C77"/>
      <c r="D77" s="211">
        <v>1.223235294117647</v>
      </c>
    </row>
    <row r="78" spans="1:4" x14ac:dyDescent="0.2">
      <c r="A78" s="32">
        <v>2012</v>
      </c>
      <c r="B78" s="15">
        <v>1.1600192446475823</v>
      </c>
      <c r="C78"/>
      <c r="D78" s="211">
        <v>1.195057707964178</v>
      </c>
    </row>
    <row r="79" spans="1:4" x14ac:dyDescent="0.2">
      <c r="A79" s="32">
        <v>2013</v>
      </c>
      <c r="B79" s="15">
        <v>1.1430806428673019</v>
      </c>
      <c r="C79"/>
      <c r="D79" s="211">
        <v>1.1760769158261852</v>
      </c>
    </row>
    <row r="80" spans="1:4" x14ac:dyDescent="0.2">
      <c r="A80" s="32">
        <v>2014</v>
      </c>
      <c r="B80" s="15">
        <v>1.1313344594594594</v>
      </c>
      <c r="C80"/>
      <c r="D80" s="211">
        <v>1.1706150021109911</v>
      </c>
    </row>
    <row r="81" spans="1:4" x14ac:dyDescent="0.2">
      <c r="A81" s="32">
        <v>2015</v>
      </c>
      <c r="B81" s="15">
        <v>1.1336750047018995</v>
      </c>
      <c r="C81"/>
      <c r="D81" s="211">
        <v>1.1733120180552943</v>
      </c>
    </row>
    <row r="82" spans="1:4" x14ac:dyDescent="0.2">
      <c r="A82" s="32">
        <v>2016</v>
      </c>
      <c r="B82" s="211">
        <v>1.1296383058470765</v>
      </c>
      <c r="C82"/>
      <c r="D82" s="211">
        <v>1.1614074280927116</v>
      </c>
    </row>
    <row r="83" spans="1:4" x14ac:dyDescent="0.2">
      <c r="A83" s="32">
        <v>2017</v>
      </c>
      <c r="B83" s="211">
        <v>1.1211811206696116</v>
      </c>
      <c r="C83"/>
      <c r="D83" s="211">
        <v>1.1557593441711824</v>
      </c>
    </row>
    <row r="84" spans="1:4" x14ac:dyDescent="0.2">
      <c r="A84" s="32">
        <v>2018</v>
      </c>
      <c r="B84" s="28">
        <v>1.1091636765111785</v>
      </c>
      <c r="D84" s="28">
        <v>1.1422686075254052</v>
      </c>
    </row>
    <row r="85" spans="1:4" x14ac:dyDescent="0.2">
      <c r="A85" s="32">
        <v>2019</v>
      </c>
      <c r="B85" s="9">
        <v>1.0979008241883339</v>
      </c>
      <c r="D85" s="9">
        <v>1.1319060146965436</v>
      </c>
    </row>
    <row r="86" spans="1:4" x14ac:dyDescent="0.2">
      <c r="A86" s="32">
        <v>2020</v>
      </c>
      <c r="B86" s="28">
        <v>1.0947602615328733</v>
      </c>
      <c r="C86" s="15"/>
      <c r="D86" s="28">
        <v>1.129344677769732</v>
      </c>
    </row>
    <row r="87" spans="1:4" x14ac:dyDescent="0.2">
      <c r="A87" s="32">
        <v>2021</v>
      </c>
      <c r="B87" s="28">
        <v>1.0712191220899236</v>
      </c>
      <c r="C87" s="15"/>
      <c r="D87" s="28">
        <v>1.0914578139351792</v>
      </c>
    </row>
    <row r="88" spans="1:4" x14ac:dyDescent="0.2">
      <c r="B88" s="9">
        <v>1</v>
      </c>
      <c r="D88" s="9">
        <v>1</v>
      </c>
    </row>
  </sheetData>
  <phoneticPr fontId="0" type="noConversion"/>
  <pageMargins left="0.74803149606299213" right="0.39370078740157483" top="0.78740157480314965" bottom="1.0629921259842521" header="0.51181102362204722" footer="0.51181102362204722"/>
  <pageSetup paperSize="9" orientation="portrait" r:id="rId1"/>
  <headerFooter alignWithMargins="0">
    <oddFooter>&amp;L&amp;G
PO Box 450 | FIN-00101 HELSINKI | Fax +358 (0)20 634 1530 | tilasto@kela.fi | www.kela.fi/statistics&amp;R&amp;P(&amp;N)</oddFooter>
  </headerFooter>
  <rowBreaks count="1" manualBreakCount="1">
    <brk id="5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06"/>
  <dimension ref="A1:L46"/>
  <sheetViews>
    <sheetView zoomScaleNormal="100" workbookViewId="0">
      <pane xSplit="1" ySplit="4" topLeftCell="B5" activePane="bottomRight" state="frozen"/>
      <selection activeCell="A45" sqref="A45"/>
      <selection pane="topRight" activeCell="A45" sqref="A45"/>
      <selection pane="bottomLeft" activeCell="A45" sqref="A45"/>
      <selection pane="bottomRight" activeCell="B5" sqref="B5"/>
    </sheetView>
  </sheetViews>
  <sheetFormatPr defaultColWidth="9.140625" defaultRowHeight="12.75" x14ac:dyDescent="0.2"/>
  <cols>
    <col min="1" max="1" width="6.140625" style="116" customWidth="1"/>
    <col min="2" max="2" width="12.42578125" style="117" customWidth="1"/>
    <col min="3" max="3" width="17.5703125" style="117" customWidth="1"/>
    <col min="4" max="4" width="43.140625" style="117" customWidth="1"/>
    <col min="5" max="6" width="11" style="117" bestFit="1" customWidth="1"/>
    <col min="7" max="9" width="9.140625" style="117" customWidth="1"/>
    <col min="10" max="11" width="9.140625" style="117"/>
    <col min="12" max="12" width="11" style="117" bestFit="1" customWidth="1"/>
    <col min="13" max="16384" width="9.140625" style="117"/>
  </cols>
  <sheetData>
    <row r="1" spans="1:12" s="201" customFormat="1" ht="36" customHeight="1" x14ac:dyDescent="0.2">
      <c r="A1" s="191" t="s">
        <v>29</v>
      </c>
      <c r="B1" s="237" t="str">
        <f>"Recipients of benefits payable in respect of unemployment at year-end 1985-"&amp;A42</f>
        <v>Recipients of benefits payable in respect of unemployment at year-end 1985-2022</v>
      </c>
      <c r="C1" s="237"/>
      <c r="D1" s="237"/>
    </row>
    <row r="2" spans="1:12" s="116" customFormat="1" ht="6.75" customHeight="1" x14ac:dyDescent="0.2">
      <c r="B2" s="115" t="str">
        <f>CONCATENATE(LEFT(B1,LEN(B1)-9),"1990–",(RIGHT(B1,4)))</f>
        <v>Recipients of benefits payable in respect of unemployment at year-end 1990–2022</v>
      </c>
    </row>
    <row r="3" spans="1:12" s="114" customFormat="1" x14ac:dyDescent="0.2">
      <c r="A3" s="121" t="s">
        <v>0</v>
      </c>
      <c r="B3" s="236" t="s">
        <v>111</v>
      </c>
      <c r="C3" s="236"/>
      <c r="D3" s="122"/>
    </row>
    <row r="4" spans="1:12" s="125" customFormat="1" ht="25.5" customHeight="1" x14ac:dyDescent="0.2">
      <c r="A4" s="123"/>
      <c r="B4" s="227" t="s">
        <v>112</v>
      </c>
      <c r="C4" s="124" t="s">
        <v>113</v>
      </c>
    </row>
    <row r="5" spans="1:12" s="125" customFormat="1" ht="25.5" customHeight="1" x14ac:dyDescent="0.2">
      <c r="A5" s="126">
        <v>1985</v>
      </c>
      <c r="B5" s="127">
        <v>74769</v>
      </c>
      <c r="C5" s="128">
        <v>77824</v>
      </c>
      <c r="E5" s="129"/>
      <c r="F5" s="130"/>
    </row>
    <row r="6" spans="1:12" s="125" customFormat="1" x14ac:dyDescent="0.2">
      <c r="A6" s="126">
        <v>1986</v>
      </c>
      <c r="B6" s="127">
        <v>80330</v>
      </c>
      <c r="C6" s="128">
        <v>76953</v>
      </c>
      <c r="E6" s="129"/>
      <c r="F6" s="130"/>
    </row>
    <row r="7" spans="1:12" s="125" customFormat="1" x14ac:dyDescent="0.2">
      <c r="A7" s="126">
        <v>1987</v>
      </c>
      <c r="B7" s="127">
        <v>79126</v>
      </c>
      <c r="C7" s="128">
        <v>70907</v>
      </c>
      <c r="E7" s="129"/>
      <c r="F7" s="130"/>
    </row>
    <row r="8" spans="1:12" s="125" customFormat="1" x14ac:dyDescent="0.2">
      <c r="A8" s="126">
        <v>1988</v>
      </c>
      <c r="B8" s="127">
        <v>57251</v>
      </c>
      <c r="C8" s="128">
        <v>61405</v>
      </c>
      <c r="E8" s="129"/>
      <c r="F8" s="130"/>
    </row>
    <row r="9" spans="1:12" s="125" customFormat="1" x14ac:dyDescent="0.2">
      <c r="A9" s="126">
        <v>1989</v>
      </c>
      <c r="B9" s="127">
        <v>57251</v>
      </c>
      <c r="C9" s="128">
        <v>50505</v>
      </c>
      <c r="E9" s="129"/>
      <c r="F9" s="130"/>
    </row>
    <row r="10" spans="1:12" ht="18" customHeight="1" x14ac:dyDescent="0.2">
      <c r="A10" s="126">
        <v>1990</v>
      </c>
      <c r="B10" s="127">
        <v>50827</v>
      </c>
      <c r="C10" s="128">
        <v>78018</v>
      </c>
      <c r="E10" s="129"/>
      <c r="F10" s="130"/>
      <c r="H10" s="131"/>
      <c r="I10" s="131"/>
      <c r="J10" s="132"/>
      <c r="L10" s="130"/>
    </row>
    <row r="11" spans="1:12" ht="12.75" customHeight="1" x14ac:dyDescent="0.2">
      <c r="A11" s="126">
        <v>1991</v>
      </c>
      <c r="B11" s="127">
        <v>133542</v>
      </c>
      <c r="C11" s="128">
        <v>218763</v>
      </c>
      <c r="E11" s="129"/>
      <c r="F11" s="130"/>
      <c r="H11" s="131"/>
      <c r="I11" s="131"/>
      <c r="J11" s="132"/>
      <c r="L11" s="130"/>
    </row>
    <row r="12" spans="1:12" ht="12.75" customHeight="1" x14ac:dyDescent="0.2">
      <c r="A12" s="126">
        <v>1992</v>
      </c>
      <c r="B12" s="127">
        <v>195511</v>
      </c>
      <c r="C12" s="128">
        <v>316712</v>
      </c>
      <c r="E12" s="129"/>
      <c r="F12" s="130"/>
      <c r="H12" s="131"/>
      <c r="I12" s="131"/>
      <c r="J12" s="132"/>
      <c r="L12" s="130"/>
    </row>
    <row r="13" spans="1:12" ht="12.75" customHeight="1" x14ac:dyDescent="0.2">
      <c r="A13" s="126">
        <v>1993</v>
      </c>
      <c r="B13" s="127">
        <v>224469</v>
      </c>
      <c r="C13" s="128">
        <v>343051</v>
      </c>
      <c r="E13" s="129"/>
      <c r="F13" s="130"/>
      <c r="H13" s="131"/>
      <c r="I13" s="131"/>
      <c r="J13" s="132"/>
      <c r="L13" s="130"/>
    </row>
    <row r="14" spans="1:12" ht="12.75" customHeight="1" x14ac:dyDescent="0.2">
      <c r="A14" s="126">
        <v>1994</v>
      </c>
      <c r="B14" s="127">
        <v>234214</v>
      </c>
      <c r="C14" s="128">
        <v>293049</v>
      </c>
      <c r="E14" s="132"/>
      <c r="F14" s="133"/>
      <c r="H14" s="131"/>
      <c r="I14" s="131"/>
      <c r="J14" s="132"/>
      <c r="L14" s="130"/>
    </row>
    <row r="15" spans="1:12" ht="18" customHeight="1" x14ac:dyDescent="0.2">
      <c r="A15" s="126">
        <v>1995</v>
      </c>
      <c r="B15" s="127">
        <v>232311</v>
      </c>
      <c r="C15" s="128">
        <v>276159</v>
      </c>
      <c r="E15" s="132"/>
      <c r="F15" s="133"/>
      <c r="H15" s="131"/>
      <c r="I15" s="131"/>
      <c r="J15" s="132"/>
      <c r="L15" s="130"/>
    </row>
    <row r="16" spans="1:12" ht="12.75" customHeight="1" x14ac:dyDescent="0.2">
      <c r="A16" s="126">
        <v>1996</v>
      </c>
      <c r="B16" s="127">
        <v>209307</v>
      </c>
      <c r="C16" s="128">
        <v>283996</v>
      </c>
      <c r="E16" s="132"/>
      <c r="F16" s="133"/>
      <c r="H16" s="131"/>
      <c r="I16" s="131"/>
      <c r="J16" s="132"/>
      <c r="L16" s="130"/>
    </row>
    <row r="17" spans="1:12" ht="12.75" customHeight="1" x14ac:dyDescent="0.2">
      <c r="A17" s="126">
        <v>1997</v>
      </c>
      <c r="B17" s="127">
        <v>207058</v>
      </c>
      <c r="C17" s="128">
        <v>225969</v>
      </c>
      <c r="E17" s="132"/>
      <c r="F17" s="133"/>
      <c r="H17" s="131"/>
      <c r="I17" s="131"/>
      <c r="J17" s="132"/>
      <c r="L17" s="130"/>
    </row>
    <row r="18" spans="1:12" ht="12.75" customHeight="1" x14ac:dyDescent="0.2">
      <c r="A18" s="126">
        <v>1998</v>
      </c>
      <c r="B18" s="127">
        <v>211947</v>
      </c>
      <c r="C18" s="128">
        <v>195037</v>
      </c>
      <c r="E18" s="132"/>
      <c r="F18" s="133"/>
      <c r="H18" s="131"/>
      <c r="I18" s="131"/>
      <c r="J18" s="132"/>
      <c r="L18" s="130"/>
    </row>
    <row r="19" spans="1:12" ht="12.75" customHeight="1" x14ac:dyDescent="0.2">
      <c r="A19" s="126">
        <v>1999</v>
      </c>
      <c r="B19" s="127">
        <v>206308</v>
      </c>
      <c r="C19" s="128">
        <v>176053</v>
      </c>
      <c r="E19" s="132"/>
      <c r="F19" s="133"/>
      <c r="H19" s="131"/>
      <c r="I19" s="131"/>
      <c r="J19" s="132"/>
      <c r="L19" s="130"/>
    </row>
    <row r="20" spans="1:12" ht="18" customHeight="1" x14ac:dyDescent="0.2">
      <c r="A20" s="126">
        <v>2000</v>
      </c>
      <c r="B20" s="127">
        <v>190742</v>
      </c>
      <c r="C20" s="128">
        <v>153262</v>
      </c>
      <c r="E20" s="132"/>
      <c r="F20" s="133"/>
      <c r="H20" s="131"/>
      <c r="I20" s="131"/>
      <c r="J20" s="132"/>
      <c r="L20" s="130"/>
    </row>
    <row r="21" spans="1:12" ht="12.75" customHeight="1" x14ac:dyDescent="0.2">
      <c r="A21" s="126">
        <v>2001</v>
      </c>
      <c r="B21" s="127">
        <v>191231</v>
      </c>
      <c r="C21" s="128">
        <v>145739</v>
      </c>
      <c r="E21" s="132"/>
      <c r="F21" s="133"/>
      <c r="H21" s="131"/>
      <c r="I21" s="131"/>
      <c r="J21" s="132"/>
      <c r="L21" s="130"/>
    </row>
    <row r="22" spans="1:12" ht="12.75" customHeight="1" x14ac:dyDescent="0.2">
      <c r="A22" s="126">
        <v>2002</v>
      </c>
      <c r="B22" s="127">
        <v>192480</v>
      </c>
      <c r="C22" s="128">
        <v>148251</v>
      </c>
      <c r="F22" s="133"/>
      <c r="H22" s="131"/>
      <c r="I22" s="131"/>
      <c r="J22" s="132"/>
      <c r="L22" s="130"/>
    </row>
    <row r="23" spans="1:12" ht="12.75" customHeight="1" x14ac:dyDescent="0.2">
      <c r="A23" s="126">
        <v>2003</v>
      </c>
      <c r="B23" s="127">
        <v>190472</v>
      </c>
      <c r="C23" s="128">
        <v>157281</v>
      </c>
      <c r="F23" s="133"/>
      <c r="H23" s="131"/>
      <c r="I23" s="131"/>
      <c r="J23" s="132"/>
      <c r="L23" s="130"/>
    </row>
    <row r="24" spans="1:12" ht="12.75" customHeight="1" x14ac:dyDescent="0.2">
      <c r="A24" s="126" t="s">
        <v>35</v>
      </c>
      <c r="B24" s="127">
        <v>187378</v>
      </c>
      <c r="C24" s="128">
        <v>155879</v>
      </c>
      <c r="F24" s="133"/>
      <c r="H24" s="131"/>
      <c r="I24" s="131"/>
      <c r="J24" s="132"/>
      <c r="L24" s="130"/>
    </row>
    <row r="25" spans="1:12" ht="18" customHeight="1" x14ac:dyDescent="0.2">
      <c r="A25" s="126" t="s">
        <v>36</v>
      </c>
      <c r="B25" s="127">
        <v>175071</v>
      </c>
      <c r="C25" s="128">
        <v>147313</v>
      </c>
      <c r="F25" s="133"/>
      <c r="H25" s="131"/>
      <c r="I25" s="131"/>
      <c r="J25" s="132"/>
      <c r="L25" s="130"/>
    </row>
    <row r="26" spans="1:12" ht="12.75" customHeight="1" x14ac:dyDescent="0.2">
      <c r="A26" s="126" t="s">
        <v>37</v>
      </c>
      <c r="B26" s="127">
        <v>141953</v>
      </c>
      <c r="C26" s="128">
        <v>133057</v>
      </c>
      <c r="F26" s="133"/>
      <c r="H26" s="131"/>
      <c r="I26" s="131"/>
      <c r="J26" s="132"/>
      <c r="L26" s="134"/>
    </row>
    <row r="27" spans="1:12" ht="12.75" customHeight="1" x14ac:dyDescent="0.2">
      <c r="A27" s="126" t="s">
        <v>38</v>
      </c>
      <c r="B27" s="127">
        <v>124880</v>
      </c>
      <c r="C27" s="128">
        <v>119681</v>
      </c>
      <c r="F27" s="133"/>
      <c r="H27" s="131"/>
      <c r="I27" s="131"/>
      <c r="J27" s="132"/>
      <c r="L27" s="134"/>
    </row>
    <row r="28" spans="1:12" ht="12.75" customHeight="1" x14ac:dyDescent="0.2">
      <c r="A28" s="126" t="s">
        <v>39</v>
      </c>
      <c r="B28" s="127">
        <v>124515</v>
      </c>
      <c r="C28" s="128">
        <v>130338</v>
      </c>
      <c r="F28" s="133"/>
      <c r="H28" s="131"/>
      <c r="I28" s="131"/>
      <c r="J28" s="132"/>
      <c r="L28" s="134"/>
    </row>
    <row r="29" spans="1:12" ht="12.75" customHeight="1" x14ac:dyDescent="0.2">
      <c r="A29" s="126" t="s">
        <v>40</v>
      </c>
      <c r="B29" s="127">
        <v>150357</v>
      </c>
      <c r="C29" s="128">
        <v>180424</v>
      </c>
      <c r="F29" s="133"/>
      <c r="H29" s="131"/>
      <c r="I29" s="131"/>
      <c r="J29" s="132"/>
      <c r="L29" s="130"/>
    </row>
    <row r="30" spans="1:12" ht="18" customHeight="1" x14ac:dyDescent="0.2">
      <c r="A30" s="126" t="s">
        <v>41</v>
      </c>
      <c r="B30" s="127">
        <v>151407</v>
      </c>
      <c r="C30" s="128">
        <v>151589</v>
      </c>
      <c r="F30" s="133"/>
      <c r="H30" s="131"/>
      <c r="I30" s="131"/>
      <c r="J30" s="132"/>
      <c r="L30" s="130"/>
    </row>
    <row r="31" spans="1:12" ht="12.75" customHeight="1" x14ac:dyDescent="0.2">
      <c r="A31" s="126" t="s">
        <v>42</v>
      </c>
      <c r="B31" s="127">
        <v>156059</v>
      </c>
      <c r="C31" s="128">
        <v>137115</v>
      </c>
      <c r="F31" s="133"/>
      <c r="H31" s="131"/>
      <c r="I31" s="131"/>
      <c r="J31" s="132"/>
      <c r="L31" s="130"/>
    </row>
    <row r="32" spans="1:12" ht="12.75" customHeight="1" x14ac:dyDescent="0.2">
      <c r="A32" s="126" t="s">
        <v>43</v>
      </c>
      <c r="B32" s="127">
        <v>171121</v>
      </c>
      <c r="C32" s="128">
        <v>149873</v>
      </c>
      <c r="F32" s="133"/>
      <c r="H32" s="131"/>
      <c r="I32" s="131"/>
      <c r="J32" s="132"/>
      <c r="L32" s="130"/>
    </row>
    <row r="33" spans="1:12" ht="12.75" customHeight="1" x14ac:dyDescent="0.2">
      <c r="A33" s="126" t="s">
        <v>44</v>
      </c>
      <c r="B33" s="127">
        <v>199622</v>
      </c>
      <c r="C33" s="128">
        <v>165399</v>
      </c>
      <c r="F33" s="133"/>
      <c r="H33" s="132"/>
      <c r="L33" s="130"/>
    </row>
    <row r="34" spans="1:12" ht="12.75" customHeight="1" x14ac:dyDescent="0.2">
      <c r="A34" s="126" t="s">
        <v>45</v>
      </c>
      <c r="B34" s="127">
        <v>223912</v>
      </c>
      <c r="C34" s="128">
        <v>189294</v>
      </c>
      <c r="F34" s="133"/>
      <c r="H34" s="132"/>
      <c r="L34" s="130"/>
    </row>
    <row r="35" spans="1:12" ht="18" customHeight="1" x14ac:dyDescent="0.2">
      <c r="A35" s="126" t="s">
        <v>46</v>
      </c>
      <c r="B35" s="127">
        <v>238508</v>
      </c>
      <c r="C35" s="128">
        <v>189880</v>
      </c>
      <c r="F35" s="133"/>
      <c r="H35" s="132"/>
      <c r="L35" s="130"/>
    </row>
    <row r="36" spans="1:12" ht="12.75" customHeight="1" x14ac:dyDescent="0.2">
      <c r="A36" s="126" t="s">
        <v>47</v>
      </c>
      <c r="B36" s="127">
        <v>242783</v>
      </c>
      <c r="C36" s="128">
        <v>171068</v>
      </c>
      <c r="F36" s="133"/>
      <c r="H36" s="132"/>
      <c r="L36" s="130"/>
    </row>
    <row r="37" spans="1:12" s="29" customFormat="1" ht="12.75" customHeight="1" x14ac:dyDescent="0.2">
      <c r="A37" s="126" t="s">
        <v>48</v>
      </c>
      <c r="B37" s="127">
        <v>228052</v>
      </c>
      <c r="C37" s="128">
        <v>141006</v>
      </c>
      <c r="F37" s="133"/>
      <c r="H37" s="132"/>
    </row>
    <row r="38" spans="1:12" s="29" customFormat="1" ht="12.75" customHeight="1" x14ac:dyDescent="0.2">
      <c r="A38" s="126" t="s">
        <v>125</v>
      </c>
      <c r="B38" s="127">
        <v>217068</v>
      </c>
      <c r="C38" s="128">
        <v>118615</v>
      </c>
      <c r="F38" s="133"/>
      <c r="H38" s="132"/>
    </row>
    <row r="39" spans="1:12" s="29" customFormat="1" ht="12.75" customHeight="1" x14ac:dyDescent="0.2">
      <c r="A39" s="126" t="s">
        <v>126</v>
      </c>
      <c r="B39" s="127">
        <v>208570</v>
      </c>
      <c r="C39" s="128">
        <v>121367</v>
      </c>
      <c r="F39" s="133"/>
      <c r="H39" s="132"/>
    </row>
    <row r="40" spans="1:12" s="29" customFormat="1" ht="12.75" customHeight="1" x14ac:dyDescent="0.2">
      <c r="A40" s="126" t="s">
        <v>127</v>
      </c>
      <c r="B40" s="127">
        <v>247385</v>
      </c>
      <c r="C40" s="128">
        <v>193265</v>
      </c>
      <c r="F40" s="133"/>
      <c r="H40" s="132"/>
    </row>
    <row r="41" spans="1:12" s="29" customFormat="1" ht="12.75" customHeight="1" x14ac:dyDescent="0.2">
      <c r="A41" s="126" t="s">
        <v>128</v>
      </c>
      <c r="B41" s="127">
        <v>199581</v>
      </c>
      <c r="C41" s="128">
        <v>128593</v>
      </c>
      <c r="F41" s="133"/>
      <c r="H41" s="132"/>
    </row>
    <row r="42" spans="1:12" s="29" customFormat="1" ht="12.75" customHeight="1" x14ac:dyDescent="0.2">
      <c r="A42" s="126" t="s">
        <v>573</v>
      </c>
      <c r="B42" s="127">
        <v>191287</v>
      </c>
      <c r="C42" s="128">
        <v>109309</v>
      </c>
      <c r="F42" s="133"/>
      <c r="H42" s="132"/>
    </row>
    <row r="43" spans="1:12" s="29" customFormat="1" ht="12.75" customHeight="1" x14ac:dyDescent="0.2">
      <c r="A43" s="126"/>
      <c r="B43" s="127"/>
      <c r="C43" s="128"/>
      <c r="F43" s="133"/>
      <c r="H43" s="132"/>
    </row>
    <row r="44" spans="1:12" s="29" customFormat="1" x14ac:dyDescent="0.2"/>
    <row r="45" spans="1:12" s="118" customFormat="1" ht="11.25" x14ac:dyDescent="0.2">
      <c r="A45" s="77" t="s">
        <v>589</v>
      </c>
      <c r="B45" s="135"/>
      <c r="C45" s="135"/>
      <c r="D45" s="135"/>
    </row>
    <row r="46" spans="1:12" x14ac:dyDescent="0.2">
      <c r="B46" s="136"/>
      <c r="C46" s="136"/>
      <c r="D46" s="136"/>
    </row>
  </sheetData>
  <mergeCells count="2">
    <mergeCell ref="B3:C3"/>
    <mergeCell ref="B1:D1"/>
  </mergeCells>
  <phoneticPr fontId="3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&amp;P(&amp;N)</oddFooter>
  </headerFooter>
  <ignoredErrors>
    <ignoredError sqref="B2" unlockedFormula="1"/>
    <ignoredError sqref="A24: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07"/>
  <dimension ref="A1:H45"/>
  <sheetViews>
    <sheetView zoomScaleNormal="100" workbookViewId="0">
      <pane xSplit="1" ySplit="4" topLeftCell="B5" activePane="bottomRight" state="frozen"/>
      <selection activeCell="A45" sqref="A45"/>
      <selection pane="topRight" activeCell="A45" sqref="A45"/>
      <selection pane="bottomLeft" activeCell="A45" sqref="A45"/>
      <selection pane="bottomRight" activeCell="B5" sqref="B5"/>
    </sheetView>
  </sheetViews>
  <sheetFormatPr defaultColWidth="9.140625" defaultRowHeight="12.75" x14ac:dyDescent="0.2"/>
  <cols>
    <col min="1" max="1" width="6.140625" style="116" customWidth="1"/>
    <col min="2" max="2" width="12.42578125" style="117" customWidth="1"/>
    <col min="3" max="3" width="16.7109375" style="117" customWidth="1"/>
    <col min="4" max="4" width="5.7109375" style="117" customWidth="1"/>
    <col min="5" max="5" width="6.140625" style="117" customWidth="1"/>
    <col min="6" max="6" width="12.7109375" style="117" bestFit="1" customWidth="1"/>
    <col min="7" max="7" width="16.42578125" style="117" customWidth="1"/>
    <col min="8" max="16384" width="9.140625" style="117"/>
  </cols>
  <sheetData>
    <row r="1" spans="1:8" s="31" customFormat="1" ht="18" customHeight="1" x14ac:dyDescent="0.25">
      <c r="A1" s="30" t="s">
        <v>30</v>
      </c>
      <c r="B1" s="31" t="str">
        <f>"Benefits payable in respect of unemployment, 1990-"&amp;A42</f>
        <v>Benefits payable in respect of unemployment, 1990-2022</v>
      </c>
    </row>
    <row r="2" spans="1:8" s="116" customFormat="1" ht="6.75" customHeight="1" x14ac:dyDescent="0.2">
      <c r="B2" s="115" t="str">
        <f>CONCATENATE(LEFT(B1,LEN(B1)-15),"1990–",(RIGHT(B1,4)))</f>
        <v>Benefits payable in respect of unemploy1990–2022</v>
      </c>
      <c r="F2" s="137">
        <v>1000000</v>
      </c>
    </row>
    <row r="3" spans="1:8" s="114" customFormat="1" x14ac:dyDescent="0.2">
      <c r="A3" s="121" t="str">
        <f>E3</f>
        <v>Year</v>
      </c>
      <c r="B3" s="138" t="s">
        <v>114</v>
      </c>
      <c r="C3" s="138" t="str">
        <f>"(at "&amp;(RIGHT(B1,4))&amp;" prices)"</f>
        <v>(at 2022 prices)</v>
      </c>
      <c r="D3" s="122"/>
      <c r="E3" s="121" t="s">
        <v>0</v>
      </c>
      <c r="F3" s="138" t="s">
        <v>50</v>
      </c>
      <c r="G3" s="139" t="s">
        <v>23</v>
      </c>
    </row>
    <row r="4" spans="1:8" s="125" customFormat="1" ht="25.5" customHeight="1" x14ac:dyDescent="0.2">
      <c r="A4" s="123"/>
      <c r="B4" s="72" t="str">
        <f>F4</f>
        <v>Basic benefits</v>
      </c>
      <c r="C4" s="209" t="str">
        <f>G4</f>
        <v>Earnings-related benefits</v>
      </c>
      <c r="E4" s="123"/>
      <c r="F4" s="217" t="s">
        <v>112</v>
      </c>
      <c r="G4" s="218" t="s">
        <v>113</v>
      </c>
      <c r="H4" s="216"/>
    </row>
    <row r="5" spans="1:8" s="125" customFormat="1" ht="25.5" customHeight="1" x14ac:dyDescent="0.2">
      <c r="A5" s="126">
        <f>E5</f>
        <v>1985</v>
      </c>
      <c r="B5" s="128">
        <f>F5/$F$2*'Inflationfactors 2022'!$B51</f>
        <v>431.55802656926818</v>
      </c>
      <c r="C5" s="140">
        <f>G5/$F$2*'Inflationfactors 2022'!$B51</f>
        <v>576.58237959342352</v>
      </c>
      <c r="E5" s="126">
        <v>1985</v>
      </c>
      <c r="F5" s="141">
        <v>195705506.304524</v>
      </c>
      <c r="G5" s="142">
        <v>261472014.36997601</v>
      </c>
    </row>
    <row r="6" spans="1:8" s="125" customFormat="1" x14ac:dyDescent="0.2">
      <c r="A6" s="126">
        <f>E6</f>
        <v>1986</v>
      </c>
      <c r="B6" s="128">
        <f>F6/$F$2*'Inflationfactors 2022'!$B52</f>
        <v>473.77413190456429</v>
      </c>
      <c r="C6" s="140">
        <f>G6/$F$2*'Inflationfactors 2022'!$B52</f>
        <v>691.23493785522487</v>
      </c>
      <c r="E6" s="126">
        <v>1986</v>
      </c>
      <c r="F6" s="141">
        <v>222572253</v>
      </c>
      <c r="G6" s="142">
        <v>324732202.77409202</v>
      </c>
    </row>
    <row r="7" spans="1:8" s="125" customFormat="1" x14ac:dyDescent="0.2">
      <c r="A7" s="126">
        <f>E7</f>
        <v>1987</v>
      </c>
      <c r="B7" s="128">
        <f>F7/$F$2*'Inflationfactors 2022'!$B53</f>
        <v>485.59876383495146</v>
      </c>
      <c r="C7" s="140">
        <f>G7/$F$2*'Inflationfactors 2022'!$B53</f>
        <v>703.99456285990311</v>
      </c>
      <c r="E7" s="126">
        <v>1987</v>
      </c>
      <c r="F7" s="141">
        <v>236485450</v>
      </c>
      <c r="G7" s="142">
        <v>342843687.82302606</v>
      </c>
    </row>
    <row r="8" spans="1:8" s="125" customFormat="1" x14ac:dyDescent="0.2">
      <c r="A8" s="126">
        <f>E8</f>
        <v>1988</v>
      </c>
      <c r="B8" s="128">
        <f>F8/$F$2*'Inflationfactors 2022'!$B54</f>
        <v>416.93023649853876</v>
      </c>
      <c r="C8" s="140">
        <f>G8/$F$2*'Inflationfactors 2022'!$B54</f>
        <v>692.994487059466</v>
      </c>
      <c r="E8" s="126">
        <v>1988</v>
      </c>
      <c r="F8" s="141">
        <v>213004299</v>
      </c>
      <c r="G8" s="142">
        <v>354041976.342686</v>
      </c>
    </row>
    <row r="9" spans="1:8" s="125" customFormat="1" x14ac:dyDescent="0.2">
      <c r="A9" s="126">
        <f>E9</f>
        <v>1989</v>
      </c>
      <c r="B9" s="128">
        <f>F9/$F$2*'Inflationfactors 2022'!$B55</f>
        <v>279.7624122329957</v>
      </c>
      <c r="C9" s="140">
        <f>G9/$F$2*'Inflationfactors 2022'!$B55</f>
        <v>591.88657718762352</v>
      </c>
      <c r="E9" s="126">
        <v>1989</v>
      </c>
      <c r="F9" s="141">
        <v>152337137</v>
      </c>
      <c r="G9" s="142">
        <v>322296000.65929699</v>
      </c>
    </row>
    <row r="10" spans="1:8" ht="18" customHeight="1" x14ac:dyDescent="0.2">
      <c r="A10" s="126">
        <f t="shared" ref="A10:A42" si="0">E10</f>
        <v>1990</v>
      </c>
      <c r="B10" s="128">
        <f>F10/$F$2*'Inflationfactors 2022'!$B56</f>
        <v>250.29375943780246</v>
      </c>
      <c r="C10" s="140">
        <f>G10/$F$2*'Inflationfactors 2022'!$B56</f>
        <v>649.63747824228096</v>
      </c>
      <c r="E10" s="126">
        <v>1990</v>
      </c>
      <c r="F10" s="141">
        <v>144585105.61360842</v>
      </c>
      <c r="G10" s="142">
        <v>375270656.42065817</v>
      </c>
    </row>
    <row r="11" spans="1:8" ht="12.75" customHeight="1" x14ac:dyDescent="0.2">
      <c r="A11" s="126">
        <f t="shared" si="0"/>
        <v>1991</v>
      </c>
      <c r="B11" s="128">
        <f>F11/$F$2*'Inflationfactors 2022'!$B57</f>
        <v>717.40368574901493</v>
      </c>
      <c r="C11" s="140">
        <f>G11/$F$2*'Inflationfactors 2022'!$B57</f>
        <v>1759.8509822454214</v>
      </c>
      <c r="E11" s="126">
        <v>1991</v>
      </c>
      <c r="F11" s="141">
        <v>431525264.58537447</v>
      </c>
      <c r="G11" s="142">
        <v>1058567408.8799862</v>
      </c>
    </row>
    <row r="12" spans="1:8" ht="12.75" customHeight="1" x14ac:dyDescent="0.2">
      <c r="A12" s="126">
        <f t="shared" si="0"/>
        <v>1992</v>
      </c>
      <c r="B12" s="128">
        <f>F12/$F$2*'Inflationfactors 2022'!$B58</f>
        <v>1314.1055855251068</v>
      </c>
      <c r="C12" s="140">
        <f>G12/$F$2*'Inflationfactors 2022'!$B58</f>
        <v>3255.3198182601964</v>
      </c>
      <c r="E12" s="126">
        <v>1992</v>
      </c>
      <c r="F12" s="141">
        <v>810994612.94071543</v>
      </c>
      <c r="G12" s="142">
        <v>2009006631.6499407</v>
      </c>
    </row>
    <row r="13" spans="1:8" ht="12.75" customHeight="1" x14ac:dyDescent="0.2">
      <c r="A13" s="126">
        <f t="shared" si="0"/>
        <v>1993</v>
      </c>
      <c r="B13" s="128">
        <f>F13/$F$2*'Inflationfactors 2022'!$B59</f>
        <v>1626.8058386898413</v>
      </c>
      <c r="C13" s="140">
        <f>G13/$F$2*'Inflationfactors 2022'!$B59</f>
        <v>4363.0606871469963</v>
      </c>
      <c r="E13" s="126">
        <v>1993</v>
      </c>
      <c r="F13" s="141">
        <v>1025094815.9435426</v>
      </c>
      <c r="G13" s="142">
        <v>2749283771.7151637</v>
      </c>
    </row>
    <row r="14" spans="1:8" ht="12.75" customHeight="1" x14ac:dyDescent="0.2">
      <c r="A14" s="126">
        <f t="shared" si="0"/>
        <v>1994</v>
      </c>
      <c r="B14" s="128">
        <f>F14/$F$2*'Inflationfactors 2022'!$B60</f>
        <v>1747.7087811112126</v>
      </c>
      <c r="C14" s="140">
        <f>G14/$F$2*'Inflationfactors 2022'!$B60</f>
        <v>4213.8253689278999</v>
      </c>
      <c r="E14" s="126">
        <v>1994</v>
      </c>
      <c r="F14" s="141">
        <v>1113239246</v>
      </c>
      <c r="G14" s="142">
        <v>2684083199.2034621</v>
      </c>
    </row>
    <row r="15" spans="1:8" ht="18" customHeight="1" x14ac:dyDescent="0.2">
      <c r="A15" s="126">
        <f t="shared" si="0"/>
        <v>1995</v>
      </c>
      <c r="B15" s="128">
        <f>F15/$F$2*'Inflationfactors 2022'!$B61</f>
        <v>1813.3635522673928</v>
      </c>
      <c r="C15" s="140">
        <f>G15/$F$2*'Inflationfactors 2022'!$B61</f>
        <v>3704.7050971615022</v>
      </c>
      <c r="E15" s="126">
        <v>1995</v>
      </c>
      <c r="F15" s="141">
        <v>1166415965</v>
      </c>
      <c r="G15" s="142">
        <v>2382989977.6814623</v>
      </c>
    </row>
    <row r="16" spans="1:8" ht="12.75" customHeight="1" x14ac:dyDescent="0.2">
      <c r="A16" s="126">
        <f t="shared" si="0"/>
        <v>1996</v>
      </c>
      <c r="B16" s="128">
        <f>F16/$F$2*'Inflationfactors 2022'!$B62</f>
        <v>1682.2475407600489</v>
      </c>
      <c r="C16" s="140">
        <f>G16/$F$2*'Inflationfactors 2022'!$B62</f>
        <v>3748.6666711612388</v>
      </c>
      <c r="E16" s="126">
        <v>1996</v>
      </c>
      <c r="F16" s="141">
        <v>1088357156</v>
      </c>
      <c r="G16" s="142">
        <v>2425260312.8631811</v>
      </c>
    </row>
    <row r="17" spans="1:7" ht="12.75" customHeight="1" x14ac:dyDescent="0.2">
      <c r="A17" s="126">
        <f t="shared" si="0"/>
        <v>1997</v>
      </c>
      <c r="B17" s="128">
        <f>F17/$F$2*'Inflationfactors 2022'!$B63</f>
        <v>1575.5055716250001</v>
      </c>
      <c r="C17" s="140">
        <f>G17/$F$2*'Inflationfactors 2022'!$B63</f>
        <v>3449.9333435207154</v>
      </c>
      <c r="E17" s="126">
        <v>1997</v>
      </c>
      <c r="F17" s="141">
        <v>1031910082</v>
      </c>
      <c r="G17" s="142">
        <v>2259605464.7621064</v>
      </c>
    </row>
    <row r="18" spans="1:7" ht="12.75" customHeight="1" x14ac:dyDescent="0.2">
      <c r="A18" s="126">
        <f t="shared" si="0"/>
        <v>1998</v>
      </c>
      <c r="B18" s="128">
        <f>F18/$F$2*'Inflationfactors 2022'!$B64</f>
        <v>1580.5688534106407</v>
      </c>
      <c r="C18" s="140">
        <f>G18/$F$2*'Inflationfactors 2022'!$B64</f>
        <v>2790.8160862396403</v>
      </c>
      <c r="E18" s="126">
        <v>1998</v>
      </c>
      <c r="F18" s="141">
        <v>1049779338</v>
      </c>
      <c r="G18" s="142">
        <v>1853599137.5323131</v>
      </c>
    </row>
    <row r="19" spans="1:7" x14ac:dyDescent="0.2">
      <c r="A19" s="126">
        <f t="shared" si="0"/>
        <v>1999</v>
      </c>
      <c r="B19" s="128">
        <f>F19/$F$2*'Inflationfactors 2022'!$B65</f>
        <v>1595.7610785466663</v>
      </c>
      <c r="C19" s="140">
        <f>G19/$F$2*'Inflationfactors 2022'!$B65</f>
        <v>2463.7721204965578</v>
      </c>
      <c r="E19" s="126">
        <v>1999</v>
      </c>
      <c r="F19" s="141">
        <v>1072179895.9999999</v>
      </c>
      <c r="G19" s="142">
        <v>1655390002.5732753</v>
      </c>
    </row>
    <row r="20" spans="1:7" ht="18" customHeight="1" x14ac:dyDescent="0.2">
      <c r="A20" s="126">
        <f t="shared" si="0"/>
        <v>2000</v>
      </c>
      <c r="B20" s="128">
        <f>F20/$F$2*'Inflationfactors 2022'!$B66</f>
        <v>1467.136981411847</v>
      </c>
      <c r="C20" s="140">
        <f>G20/$F$2*'Inflationfactors 2022'!$B66</f>
        <v>2184.855069541492</v>
      </c>
      <c r="E20" s="126">
        <v>2000</v>
      </c>
      <c r="F20" s="141">
        <v>1018921187.58</v>
      </c>
      <c r="G20" s="142">
        <v>1517373735.6174479</v>
      </c>
    </row>
    <row r="21" spans="1:7" x14ac:dyDescent="0.2">
      <c r="A21" s="126">
        <f t="shared" si="0"/>
        <v>2001</v>
      </c>
      <c r="B21" s="128">
        <f>F21/$F$2*'Inflationfactors 2022'!$B67</f>
        <v>1454.3464049919996</v>
      </c>
      <c r="C21" s="140">
        <f>G21/$F$2*'Inflationfactors 2022'!$B67</f>
        <v>1941.8795776583568</v>
      </c>
      <c r="E21" s="126">
        <v>2001</v>
      </c>
      <c r="F21" s="143">
        <v>1036156216.87</v>
      </c>
      <c r="G21" s="131">
        <v>1383501612.75</v>
      </c>
    </row>
    <row r="22" spans="1:7" x14ac:dyDescent="0.2">
      <c r="A22" s="126">
        <f t="shared" si="0"/>
        <v>2002</v>
      </c>
      <c r="B22" s="128">
        <f>F22/$F$2*'Inflationfactors 2022'!$B68</f>
        <v>1569.2985864312948</v>
      </c>
      <c r="C22" s="140">
        <f>G22/$F$2*'Inflationfactors 2022'!$B68</f>
        <v>1987.382325033534</v>
      </c>
      <c r="E22" s="126">
        <v>2002</v>
      </c>
      <c r="F22" s="143">
        <v>1135432534.54</v>
      </c>
      <c r="G22" s="131">
        <v>1437928110</v>
      </c>
    </row>
    <row r="23" spans="1:7" x14ac:dyDescent="0.2">
      <c r="A23" s="126">
        <f t="shared" si="0"/>
        <v>2003</v>
      </c>
      <c r="B23" s="128">
        <f>F23/$F$2*'Inflationfactors 2022'!$B69</f>
        <v>1611.2822679587468</v>
      </c>
      <c r="C23" s="140">
        <f>G23/$F$2*'Inflationfactors 2022'!$B69</f>
        <v>2204.11684339567</v>
      </c>
      <c r="E23" s="126">
        <v>2003</v>
      </c>
      <c r="F23" s="143">
        <v>1176033567.73</v>
      </c>
      <c r="G23" s="131">
        <v>1608728307</v>
      </c>
    </row>
    <row r="24" spans="1:7" x14ac:dyDescent="0.2">
      <c r="A24" s="126" t="str">
        <f t="shared" si="0"/>
        <v>2004</v>
      </c>
      <c r="B24" s="128">
        <f>F24/$F$2*'Inflationfactors 2022'!$B70</f>
        <v>1638.8724521735683</v>
      </c>
      <c r="C24" s="140">
        <f>G24/$F$2*'Inflationfactors 2022'!$B70</f>
        <v>2367.0596413905055</v>
      </c>
      <c r="E24" s="126" t="s">
        <v>35</v>
      </c>
      <c r="F24" s="143">
        <v>1198414010.3800001</v>
      </c>
      <c r="G24" s="131">
        <v>1730895796</v>
      </c>
    </row>
    <row r="25" spans="1:7" ht="18" customHeight="1" x14ac:dyDescent="0.2">
      <c r="A25" s="126" t="str">
        <f t="shared" si="0"/>
        <v>2005</v>
      </c>
      <c r="B25" s="128">
        <f>F25/$F$2*'Inflationfactors 2022'!$B71</f>
        <v>1538.5950280171423</v>
      </c>
      <c r="C25" s="140">
        <f>G25/$F$2*'Inflationfactors 2022'!$B71</f>
        <v>2320.2550926753079</v>
      </c>
      <c r="E25" s="126" t="s">
        <v>36</v>
      </c>
      <c r="F25" s="143">
        <v>1134786420.4400001</v>
      </c>
      <c r="G25" s="131">
        <v>1711297595</v>
      </c>
    </row>
    <row r="26" spans="1:7" x14ac:dyDescent="0.2">
      <c r="A26" s="126" t="str">
        <f t="shared" si="0"/>
        <v>2006</v>
      </c>
      <c r="B26" s="128">
        <f>F26/$F$2*'Inflationfactors 2022'!$B72</f>
        <v>1349.982443047888</v>
      </c>
      <c r="C26" s="140">
        <f>G26/$F$2*'Inflationfactors 2022'!$B72</f>
        <v>2180.6177613257628</v>
      </c>
      <c r="E26" s="126" t="s">
        <v>37</v>
      </c>
      <c r="F26" s="143">
        <v>1013200708.78</v>
      </c>
      <c r="G26" s="131">
        <v>1636616441</v>
      </c>
    </row>
    <row r="27" spans="1:7" x14ac:dyDescent="0.2">
      <c r="A27" s="126" t="str">
        <f t="shared" si="0"/>
        <v>2007</v>
      </c>
      <c r="B27" s="128">
        <f>F27/$F$2*'Inflationfactors 2022'!$B73</f>
        <v>1139.6839410024841</v>
      </c>
      <c r="C27" s="140">
        <f>G27/$F$2*'Inflationfactors 2022'!$B73</f>
        <v>1968.9829775408086</v>
      </c>
      <c r="E27" s="126" t="s">
        <v>38</v>
      </c>
      <c r="F27" s="143">
        <v>876825395.27999997</v>
      </c>
      <c r="G27" s="131">
        <v>1514853562</v>
      </c>
    </row>
    <row r="28" spans="1:7" x14ac:dyDescent="0.2">
      <c r="A28" s="126" t="str">
        <f t="shared" si="0"/>
        <v>2008</v>
      </c>
      <c r="B28" s="128">
        <f>F28/$F$2*'Inflationfactors 2022'!$B74</f>
        <v>1026.9347994093296</v>
      </c>
      <c r="C28" s="140">
        <f>G28/$F$2*'Inflationfactors 2022'!$B74</f>
        <v>1804.8368504007669</v>
      </c>
      <c r="E28" s="126" t="s">
        <v>39</v>
      </c>
      <c r="F28" s="143">
        <v>822152645.38999999</v>
      </c>
      <c r="G28" s="131">
        <v>1444932426</v>
      </c>
    </row>
    <row r="29" spans="1:7" x14ac:dyDescent="0.2">
      <c r="A29" s="126" t="str">
        <f t="shared" si="0"/>
        <v>2009</v>
      </c>
      <c r="B29" s="128">
        <f>F29/$F$2*'Inflationfactors 2022'!$B75</f>
        <v>1216.3639570542377</v>
      </c>
      <c r="C29" s="140">
        <f>G29/$F$2*'Inflationfactors 2022'!$B75</f>
        <v>2609.7880937006989</v>
      </c>
      <c r="E29" s="126" t="s">
        <v>40</v>
      </c>
      <c r="F29" s="143">
        <v>973908431.46000004</v>
      </c>
      <c r="G29" s="131">
        <v>2089583972</v>
      </c>
    </row>
    <row r="30" spans="1:7" ht="18" customHeight="1" x14ac:dyDescent="0.2">
      <c r="A30" s="126" t="str">
        <f t="shared" si="0"/>
        <v>2010</v>
      </c>
      <c r="B30" s="128">
        <f>F30/$F$2*'Inflationfactors 2022'!$B76</f>
        <v>1352.6475783829405</v>
      </c>
      <c r="C30" s="140">
        <f>G30/$F$2*'Inflationfactors 2022'!$B76</f>
        <v>2852.9507219550151</v>
      </c>
      <c r="E30" s="126" t="s">
        <v>41</v>
      </c>
      <c r="F30" s="143">
        <v>1096210596.0599999</v>
      </c>
      <c r="G30" s="131">
        <v>2312083991</v>
      </c>
    </row>
    <row r="31" spans="1:7" x14ac:dyDescent="0.2">
      <c r="A31" s="126" t="str">
        <f t="shared" si="0"/>
        <v>2011</v>
      </c>
      <c r="B31" s="128">
        <f>F31/$F$2*'Inflationfactors 2022'!$B77</f>
        <v>1351.4413122423889</v>
      </c>
      <c r="C31" s="140">
        <f>G31/$F$2*'Inflationfactors 2022'!$B77</f>
        <v>2403.2900276589999</v>
      </c>
      <c r="E31" s="126" t="s">
        <v>42</v>
      </c>
      <c r="F31" s="143">
        <v>1133179420.5799999</v>
      </c>
      <c r="G31" s="131">
        <v>2015151362</v>
      </c>
    </row>
    <row r="32" spans="1:7" x14ac:dyDescent="0.2">
      <c r="A32" s="126" t="str">
        <f t="shared" si="0"/>
        <v>2012</v>
      </c>
      <c r="B32" s="128">
        <f>F32/$F$2*'Inflationfactors 2022'!$B78</f>
        <v>1646.6574720753022</v>
      </c>
      <c r="C32" s="140">
        <f>G32/$F$2*'Inflationfactors 2022'!$B78</f>
        <v>2455.9313542293962</v>
      </c>
      <c r="E32" s="126" t="s">
        <v>43</v>
      </c>
      <c r="F32" s="143">
        <v>1419508753.5599999</v>
      </c>
      <c r="G32" s="131">
        <v>2117147078</v>
      </c>
    </row>
    <row r="33" spans="1:7" x14ac:dyDescent="0.2">
      <c r="A33" s="126" t="str">
        <f t="shared" si="0"/>
        <v>2013</v>
      </c>
      <c r="B33" s="128">
        <f>F33/$F$2*'Inflationfactors 2022'!$B79</f>
        <v>1923.5571319015203</v>
      </c>
      <c r="C33" s="140">
        <f>G33/$F$2*'Inflationfactors 2022'!$B79</f>
        <v>2825.0160929283174</v>
      </c>
      <c r="E33" s="126" t="s">
        <v>44</v>
      </c>
      <c r="F33" s="143">
        <v>1682783401.0699999</v>
      </c>
      <c r="G33" s="131">
        <v>2471405767</v>
      </c>
    </row>
    <row r="34" spans="1:7" x14ac:dyDescent="0.2">
      <c r="A34" s="126" t="str">
        <f t="shared" si="0"/>
        <v>2014</v>
      </c>
      <c r="B34" s="128">
        <f>F34/$F$2*'Inflationfactors 2022'!$B80</f>
        <v>2187.0772705787458</v>
      </c>
      <c r="C34" s="140">
        <f>G34/$F$2*'Inflationfactors 2022'!$B80</f>
        <v>3198.2584986613178</v>
      </c>
      <c r="E34" s="126" t="s">
        <v>45</v>
      </c>
      <c r="F34" s="143">
        <v>1933183641.9300001</v>
      </c>
      <c r="G34" s="131">
        <v>2826978770</v>
      </c>
    </row>
    <row r="35" spans="1:7" ht="18" customHeight="1" x14ac:dyDescent="0.2">
      <c r="A35" s="126" t="str">
        <f t="shared" si="0"/>
        <v>2015</v>
      </c>
      <c r="B35" s="128">
        <f>F35/$F$2*'Inflationfactors 2022'!$B81</f>
        <v>2370.6765817374685</v>
      </c>
      <c r="C35" s="140">
        <f>G35/$F$2*'Inflationfactors 2022'!$B81</f>
        <v>3370.588171065262</v>
      </c>
      <c r="E35" s="126" t="s">
        <v>46</v>
      </c>
      <c r="F35" s="246">
        <v>2091143027.6800001</v>
      </c>
      <c r="G35" s="246">
        <v>2973152056</v>
      </c>
    </row>
    <row r="36" spans="1:7" x14ac:dyDescent="0.2">
      <c r="A36" s="126" t="str">
        <f t="shared" si="0"/>
        <v>2016</v>
      </c>
      <c r="B36" s="128">
        <f>F36/$F$2*'Inflationfactors 2022'!$B82</f>
        <v>2450.2620058724337</v>
      </c>
      <c r="C36" s="140">
        <f>G36/$F$2*'Inflationfactors 2022'!$B82</f>
        <v>3168.6697719609729</v>
      </c>
      <c r="E36" s="126" t="s">
        <v>47</v>
      </c>
      <c r="F36" s="246">
        <v>2169067738.9299998</v>
      </c>
      <c r="G36" s="246">
        <v>2805030385</v>
      </c>
    </row>
    <row r="37" spans="1:7" s="29" customFormat="1" x14ac:dyDescent="0.2">
      <c r="A37" s="126" t="str">
        <f t="shared" si="0"/>
        <v>2017</v>
      </c>
      <c r="B37" s="128">
        <f>F37/$F$2*'Inflationfactors 2022'!$B83</f>
        <v>2382.3878993835942</v>
      </c>
      <c r="C37" s="140">
        <f>G37/$F$2*'Inflationfactors 2022'!$B83</f>
        <v>2653.0053580387348</v>
      </c>
      <c r="E37" s="126" t="s">
        <v>48</v>
      </c>
      <c r="F37" s="246">
        <v>2124891202.2</v>
      </c>
      <c r="G37" s="246">
        <v>2366259393</v>
      </c>
    </row>
    <row r="38" spans="1:7" s="29" customFormat="1" x14ac:dyDescent="0.2">
      <c r="A38" s="126" t="str">
        <f t="shared" si="0"/>
        <v>2018</v>
      </c>
      <c r="B38" s="128">
        <f>F38/$F$2*'Inflationfactors 2022'!$B84</f>
        <v>2178.9371584059108</v>
      </c>
      <c r="C38" s="140">
        <f>G38/$F$2*'Inflationfactors 2022'!$B84</f>
        <v>2141.6247627888488</v>
      </c>
      <c r="E38" s="126" t="s">
        <v>125</v>
      </c>
      <c r="F38" s="246">
        <v>1964486580.79</v>
      </c>
      <c r="G38" s="246">
        <v>1930846464</v>
      </c>
    </row>
    <row r="39" spans="1:7" s="29" customFormat="1" x14ac:dyDescent="0.2">
      <c r="A39" s="126" t="str">
        <f t="shared" si="0"/>
        <v>2019</v>
      </c>
      <c r="B39" s="128">
        <f>F39/$F$2*'Inflationfactors 2022'!$B85</f>
        <v>2052.9257488268318</v>
      </c>
      <c r="C39" s="140">
        <f>G39/$F$2*'Inflationfactors 2022'!$B85</f>
        <v>1889.22361253126</v>
      </c>
      <c r="E39" s="126" t="s">
        <v>126</v>
      </c>
      <c r="F39" s="246">
        <v>1869864475.55</v>
      </c>
      <c r="G39" s="246">
        <v>1720759809</v>
      </c>
    </row>
    <row r="40" spans="1:7" s="29" customFormat="1" x14ac:dyDescent="0.2">
      <c r="A40" s="126" t="str">
        <f t="shared" si="0"/>
        <v>2020</v>
      </c>
      <c r="B40" s="128">
        <f>F40/$F$2*'Inflationfactors 2022'!$B86</f>
        <v>2479.4408089136855</v>
      </c>
      <c r="C40" s="140">
        <f>G40/$F$2*'Inflationfactors 2022'!$B86</f>
        <v>2947.5466439899205</v>
      </c>
      <c r="E40" s="126" t="s">
        <v>127</v>
      </c>
      <c r="F40" s="246">
        <v>2264825365</v>
      </c>
      <c r="G40" s="246">
        <v>2692412894</v>
      </c>
    </row>
    <row r="41" spans="1:7" s="29" customFormat="1" x14ac:dyDescent="0.2">
      <c r="A41" s="126" t="str">
        <f t="shared" si="0"/>
        <v>2021</v>
      </c>
      <c r="B41" s="128">
        <f>F41/$F$2*'Inflationfactors 2022'!$B87</f>
        <v>2308.1839093793765</v>
      </c>
      <c r="C41" s="140">
        <f>G41/$F$2*'Inflationfactors 2022'!$B87</f>
        <v>2659.2862014308689</v>
      </c>
      <c r="E41" s="126" t="s">
        <v>128</v>
      </c>
      <c r="F41" s="246">
        <v>2154726201</v>
      </c>
      <c r="G41" s="246">
        <v>2482485746</v>
      </c>
    </row>
    <row r="42" spans="1:7" s="29" customFormat="1" ht="12.75" customHeight="1" x14ac:dyDescent="0.2">
      <c r="A42" s="126" t="str">
        <f t="shared" si="0"/>
        <v>2022</v>
      </c>
      <c r="B42" s="128">
        <f>F42/$F$2*'Inflationfactors 2022'!$B88</f>
        <v>1843.8045529999999</v>
      </c>
      <c r="C42" s="140">
        <f>G42/$F$2*'Inflationfactors 2022'!$B88</f>
        <v>1840.0346</v>
      </c>
      <c r="E42" s="126" t="s">
        <v>573</v>
      </c>
      <c r="F42" s="246">
        <v>1843804553</v>
      </c>
      <c r="G42" s="246">
        <v>1840034600</v>
      </c>
    </row>
    <row r="43" spans="1:7" s="29" customFormat="1" x14ac:dyDescent="0.2"/>
    <row r="44" spans="1:7" s="118" customFormat="1" ht="11.25" x14ac:dyDescent="0.2">
      <c r="A44" s="75" t="s">
        <v>589</v>
      </c>
      <c r="B44" s="135"/>
      <c r="C44" s="135"/>
      <c r="D44" s="135"/>
    </row>
    <row r="45" spans="1:7" x14ac:dyDescent="0.2">
      <c r="B45" s="136"/>
      <c r="C45" s="136"/>
      <c r="D45" s="136"/>
    </row>
  </sheetData>
  <phoneticPr fontId="25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&amp;P(&amp;N)</oddFooter>
  </headerFooter>
  <ignoredErrors>
    <ignoredError sqref="B2 B4:C4 C3 A5:A35 A3" unlockedFormula="1"/>
    <ignoredError sqref="E24:E3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08"/>
  <dimension ref="A1:G19"/>
  <sheetViews>
    <sheetView workbookViewId="0"/>
  </sheetViews>
  <sheetFormatPr defaultColWidth="12.5703125" defaultRowHeight="12.75" x14ac:dyDescent="0.2"/>
  <cols>
    <col min="1" max="1" width="6.140625" style="145" customWidth="1"/>
    <col min="2" max="2" width="1.7109375" style="145" customWidth="1"/>
    <col min="3" max="3" width="6.140625" style="145" customWidth="1"/>
    <col min="4" max="5" width="9.140625" style="141" customWidth="1"/>
    <col min="6" max="6" width="26.5703125" style="141" customWidth="1"/>
    <col min="7" max="16384" width="12.5703125" style="145"/>
  </cols>
  <sheetData>
    <row r="1" spans="1:7" s="192" customFormat="1" ht="36" customHeight="1" x14ac:dyDescent="0.2">
      <c r="A1" s="191" t="s">
        <v>31</v>
      </c>
      <c r="B1" s="241" t="s">
        <v>574</v>
      </c>
      <c r="C1" s="241"/>
      <c r="D1" s="241"/>
      <c r="E1" s="241"/>
      <c r="F1" s="241"/>
    </row>
    <row r="2" spans="1:7" ht="6.75" customHeight="1" x14ac:dyDescent="0.2"/>
    <row r="3" spans="1:7" x14ac:dyDescent="0.2">
      <c r="A3" s="238" t="s">
        <v>109</v>
      </c>
      <c r="B3" s="238"/>
      <c r="C3" s="238"/>
      <c r="D3" s="240" t="s">
        <v>111</v>
      </c>
      <c r="E3" s="240"/>
    </row>
    <row r="4" spans="1:7" x14ac:dyDescent="0.2">
      <c r="A4" s="239"/>
      <c r="B4" s="239"/>
      <c r="C4" s="239"/>
      <c r="D4" s="146" t="s">
        <v>115</v>
      </c>
      <c r="E4" s="146" t="s">
        <v>116</v>
      </c>
      <c r="G4" s="141"/>
    </row>
    <row r="5" spans="1:7" ht="18" customHeight="1" x14ac:dyDescent="0.2">
      <c r="A5" s="147"/>
      <c r="B5" s="145" t="s">
        <v>52</v>
      </c>
      <c r="C5" s="148" t="s">
        <v>53</v>
      </c>
      <c r="D5" s="141">
        <v>1781</v>
      </c>
      <c r="E5" s="141">
        <v>7003</v>
      </c>
    </row>
    <row r="6" spans="1:7" x14ac:dyDescent="0.2">
      <c r="A6" s="148" t="s">
        <v>54</v>
      </c>
      <c r="B6" s="145" t="s">
        <v>52</v>
      </c>
      <c r="C6" s="148" t="s">
        <v>55</v>
      </c>
      <c r="D6" s="141">
        <v>2270</v>
      </c>
      <c r="E6" s="141">
        <v>8245</v>
      </c>
    </row>
    <row r="7" spans="1:7" x14ac:dyDescent="0.2">
      <c r="A7" s="148" t="s">
        <v>56</v>
      </c>
      <c r="B7" s="145" t="s">
        <v>52</v>
      </c>
      <c r="C7" s="148" t="s">
        <v>57</v>
      </c>
      <c r="D7" s="141">
        <v>1947</v>
      </c>
      <c r="E7" s="141">
        <v>5827</v>
      </c>
    </row>
    <row r="8" spans="1:7" x14ac:dyDescent="0.2">
      <c r="A8" s="148" t="s">
        <v>58</v>
      </c>
      <c r="B8" s="145" t="s">
        <v>52</v>
      </c>
      <c r="C8" s="148" t="s">
        <v>59</v>
      </c>
      <c r="D8" s="141">
        <v>2152</v>
      </c>
      <c r="E8" s="141">
        <v>4938</v>
      </c>
    </row>
    <row r="9" spans="1:7" x14ac:dyDescent="0.2">
      <c r="A9" s="148" t="s">
        <v>60</v>
      </c>
      <c r="B9" s="145" t="s">
        <v>52</v>
      </c>
      <c r="C9" s="148" t="s">
        <v>61</v>
      </c>
      <c r="D9" s="141">
        <v>5477</v>
      </c>
      <c r="E9" s="141">
        <v>10091</v>
      </c>
    </row>
    <row r="10" spans="1:7" x14ac:dyDescent="0.2">
      <c r="A10" s="148" t="s">
        <v>62</v>
      </c>
      <c r="B10" s="145" t="s">
        <v>52</v>
      </c>
      <c r="C10" s="148" t="s">
        <v>63</v>
      </c>
      <c r="D10" s="141">
        <v>13007</v>
      </c>
      <c r="E10" s="141">
        <v>20005</v>
      </c>
    </row>
    <row r="11" spans="1:7" x14ac:dyDescent="0.2">
      <c r="A11" s="148" t="s">
        <v>64</v>
      </c>
      <c r="B11" s="145" t="s">
        <v>52</v>
      </c>
      <c r="C11" s="148" t="s">
        <v>65</v>
      </c>
      <c r="D11" s="141">
        <v>20134</v>
      </c>
      <c r="E11" s="141">
        <v>27798</v>
      </c>
    </row>
    <row r="12" spans="1:7" x14ac:dyDescent="0.2">
      <c r="A12" s="148" t="s">
        <v>66</v>
      </c>
      <c r="B12" s="145" t="s">
        <v>52</v>
      </c>
      <c r="C12" s="148" t="s">
        <v>67</v>
      </c>
      <c r="D12" s="141">
        <v>23445</v>
      </c>
      <c r="E12" s="141">
        <v>20243</v>
      </c>
      <c r="F12" s="145"/>
    </row>
    <row r="13" spans="1:7" x14ac:dyDescent="0.2">
      <c r="A13" s="148" t="s">
        <v>68</v>
      </c>
      <c r="B13" s="145" t="s">
        <v>52</v>
      </c>
      <c r="C13" s="148" t="s">
        <v>69</v>
      </c>
      <c r="D13" s="141">
        <v>20732</v>
      </c>
      <c r="E13" s="141">
        <v>12050</v>
      </c>
      <c r="F13" s="145"/>
    </row>
    <row r="14" spans="1:7" x14ac:dyDescent="0.2">
      <c r="A14" s="148" t="s">
        <v>70</v>
      </c>
      <c r="B14" s="145" t="s">
        <v>52</v>
      </c>
      <c r="C14" s="148" t="s">
        <v>71</v>
      </c>
      <c r="D14" s="141">
        <v>18068</v>
      </c>
      <c r="E14" s="141">
        <v>8074</v>
      </c>
      <c r="F14" s="145"/>
    </row>
    <row r="15" spans="1:7" x14ac:dyDescent="0.2">
      <c r="A15" s="148" t="s">
        <v>72</v>
      </c>
      <c r="B15" s="145" t="s">
        <v>52</v>
      </c>
      <c r="C15" s="148" t="s">
        <v>73</v>
      </c>
      <c r="D15" s="141">
        <v>9435</v>
      </c>
      <c r="E15" s="141">
        <v>3129</v>
      </c>
      <c r="F15" s="145"/>
    </row>
    <row r="16" spans="1:7" x14ac:dyDescent="0.2">
      <c r="A16" s="148" t="s">
        <v>74</v>
      </c>
      <c r="B16" s="145" t="s">
        <v>52</v>
      </c>
      <c r="C16" s="148" t="s">
        <v>75</v>
      </c>
      <c r="D16" s="141">
        <v>3901</v>
      </c>
      <c r="E16" s="141">
        <v>1111</v>
      </c>
      <c r="F16" s="145"/>
    </row>
    <row r="17" spans="1:6" x14ac:dyDescent="0.2">
      <c r="A17" s="148" t="s">
        <v>76</v>
      </c>
      <c r="B17" s="145" t="s">
        <v>52</v>
      </c>
      <c r="C17" s="147"/>
      <c r="D17" s="141">
        <v>3916</v>
      </c>
      <c r="E17" s="141">
        <v>860</v>
      </c>
      <c r="F17" s="145"/>
    </row>
    <row r="19" spans="1:6" x14ac:dyDescent="0.2">
      <c r="A19" s="75" t="s">
        <v>589</v>
      </c>
    </row>
  </sheetData>
  <mergeCells count="3">
    <mergeCell ref="A3:C4"/>
    <mergeCell ref="D3:E3"/>
    <mergeCell ref="B1:F1"/>
  </mergeCells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&amp;P(&amp;N)</oddFooter>
  </headerFooter>
  <ignoredErrors>
    <ignoredError sqref="A6:A17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09"/>
  <dimension ref="A1:H44"/>
  <sheetViews>
    <sheetView zoomScaleNormal="100" workbookViewId="0">
      <pane xSplit="1" ySplit="4" topLeftCell="B5" activePane="bottomRight" state="frozen"/>
      <selection activeCell="A45" sqref="A45"/>
      <selection pane="topRight" activeCell="A45" sqref="A45"/>
      <selection pane="bottomLeft" activeCell="A45" sqref="A45"/>
      <selection pane="bottomRight" activeCell="B5" sqref="B5"/>
    </sheetView>
  </sheetViews>
  <sheetFormatPr defaultColWidth="9.140625" defaultRowHeight="12.75" x14ac:dyDescent="0.2"/>
  <cols>
    <col min="1" max="1" width="6.140625" style="145" customWidth="1"/>
    <col min="2" max="2" width="12.5703125" style="145" customWidth="1"/>
    <col min="3" max="3" width="16.140625" style="145" customWidth="1"/>
    <col min="4" max="4" width="5.7109375" style="145" customWidth="1"/>
    <col min="5" max="5" width="6.140625" style="145" customWidth="1"/>
    <col min="6" max="6" width="13" style="145" customWidth="1"/>
    <col min="7" max="7" width="16.140625" style="145" customWidth="1"/>
    <col min="8" max="8" width="8.28515625" style="145" customWidth="1"/>
    <col min="9" max="16384" width="9.140625" style="145"/>
  </cols>
  <sheetData>
    <row r="1" spans="1:8" s="192" customFormat="1" ht="36" customHeight="1" x14ac:dyDescent="0.2">
      <c r="A1" s="191" t="s">
        <v>33</v>
      </c>
      <c r="B1" s="241" t="str">
        <f>"Earnings-related unemployment allowance and labour market subsidy: Average daily compensations, 1985-"&amp;A42</f>
        <v>Earnings-related unemployment allowance and labour market subsidy: Average daily compensations, 1985-2022</v>
      </c>
      <c r="C1" s="241"/>
      <c r="D1" s="241"/>
      <c r="E1" s="241"/>
      <c r="F1" s="241"/>
      <c r="G1" s="241"/>
      <c r="H1" s="241"/>
    </row>
    <row r="2" spans="1:8" ht="6.75" customHeight="1" x14ac:dyDescent="0.2">
      <c r="B2" s="210" t="str">
        <f>CONCATENATE(LEFT(B1,LEN(B1)-9),"1995–",(RIGHT(B1,4)))</f>
        <v>Earnings-related unemployment allowance and labour market subsidy: Average daily compensations, 1995–2022</v>
      </c>
      <c r="C2" s="206"/>
      <c r="D2" s="206"/>
      <c r="E2" s="206"/>
      <c r="F2" s="206"/>
      <c r="G2" s="206"/>
      <c r="H2" s="206"/>
    </row>
    <row r="3" spans="1:8" x14ac:dyDescent="0.2">
      <c r="A3" s="149" t="str">
        <f>E3</f>
        <v>Year</v>
      </c>
      <c r="B3" s="150" t="s">
        <v>109</v>
      </c>
      <c r="C3" s="150" t="str">
        <f>"(at "&amp;(RIGHT(B1,4))&amp;" prices)"</f>
        <v>(at 2022 prices)</v>
      </c>
      <c r="E3" s="149" t="s">
        <v>0</v>
      </c>
      <c r="F3" s="139" t="s">
        <v>108</v>
      </c>
      <c r="G3" s="151"/>
      <c r="H3" s="152"/>
    </row>
    <row r="4" spans="1:8" s="153" customFormat="1" ht="25.5" customHeight="1" x14ac:dyDescent="0.2">
      <c r="A4" s="213"/>
      <c r="B4" s="228" t="str">
        <f>F4</f>
        <v>Labour market subsidy</v>
      </c>
      <c r="C4" s="229" t="str">
        <f>G4</f>
        <v>Earnings-related allowance</v>
      </c>
      <c r="E4" s="213"/>
      <c r="F4" s="230" t="s">
        <v>117</v>
      </c>
      <c r="G4" s="230" t="s">
        <v>110</v>
      </c>
      <c r="H4" s="219"/>
    </row>
    <row r="5" spans="1:8" s="155" customFormat="1" ht="18" customHeight="1" x14ac:dyDescent="0.2">
      <c r="A5" s="154" t="str">
        <f t="shared" ref="A5:A14" si="0">E5</f>
        <v>1985</v>
      </c>
      <c r="B5" s="193"/>
      <c r="C5" s="194">
        <f>G5*'Inflationfactors 2022'!$B51</f>
        <v>46.508090223353946</v>
      </c>
      <c r="E5" s="154" t="s">
        <v>78</v>
      </c>
      <c r="F5" s="193"/>
      <c r="G5" s="194">
        <v>21.090765978273485</v>
      </c>
    </row>
    <row r="6" spans="1:8" s="155" customFormat="1" ht="12.75" customHeight="1" x14ac:dyDescent="0.2">
      <c r="A6" s="154" t="str">
        <f t="shared" si="0"/>
        <v>1986</v>
      </c>
      <c r="B6" s="193"/>
      <c r="C6" s="194">
        <f>G6*'Inflationfactors 2022'!$B52</f>
        <v>45.574671032266934</v>
      </c>
      <c r="E6" s="154" t="s">
        <v>79</v>
      </c>
      <c r="F6" s="193"/>
      <c r="G6" s="194">
        <v>21.410323038550352</v>
      </c>
    </row>
    <row r="7" spans="1:8" s="155" customFormat="1" ht="12.75" customHeight="1" x14ac:dyDescent="0.2">
      <c r="A7" s="154" t="str">
        <f t="shared" si="0"/>
        <v>1987</v>
      </c>
      <c r="B7" s="193"/>
      <c r="C7" s="194">
        <f>G7*'Inflationfactors 2022'!$B53</f>
        <v>48.902517445047735</v>
      </c>
      <c r="E7" s="154" t="s">
        <v>80</v>
      </c>
      <c r="F7" s="193"/>
      <c r="G7" s="194">
        <v>23.81541038694996</v>
      </c>
    </row>
    <row r="8" spans="1:8" s="155" customFormat="1" ht="12.75" customHeight="1" x14ac:dyDescent="0.2">
      <c r="A8" s="154" t="str">
        <f t="shared" si="0"/>
        <v>1988</v>
      </c>
      <c r="B8" s="193"/>
      <c r="C8" s="194">
        <f>G8*'Inflationfactors 2022'!$B54</f>
        <v>50.763810394192276</v>
      </c>
      <c r="E8" s="154" t="s">
        <v>81</v>
      </c>
      <c r="F8" s="193"/>
      <c r="G8" s="194">
        <v>25.934578260364997</v>
      </c>
    </row>
    <row r="9" spans="1:8" s="155" customFormat="1" ht="12.75" customHeight="1" x14ac:dyDescent="0.2">
      <c r="A9" s="154" t="str">
        <f t="shared" si="0"/>
        <v>1989</v>
      </c>
      <c r="B9" s="193"/>
      <c r="C9" s="194">
        <f>G9*'Inflationfactors 2022'!$B55</f>
        <v>51.334508764919072</v>
      </c>
      <c r="E9" s="154" t="s">
        <v>82</v>
      </c>
      <c r="F9" s="193"/>
      <c r="G9" s="194">
        <v>27.952833377903133</v>
      </c>
    </row>
    <row r="10" spans="1:8" s="155" customFormat="1" ht="18" customHeight="1" x14ac:dyDescent="0.2">
      <c r="A10" s="154" t="str">
        <f t="shared" si="0"/>
        <v>1990</v>
      </c>
      <c r="B10" s="193"/>
      <c r="C10" s="194">
        <f>G10*'Inflationfactors 2022'!$B56</f>
        <v>54.329151285960492</v>
      </c>
      <c r="E10" s="154" t="s">
        <v>83</v>
      </c>
      <c r="F10" s="193"/>
      <c r="G10" s="194">
        <v>31.383867077717959</v>
      </c>
    </row>
    <row r="11" spans="1:8" s="155" customFormat="1" ht="12.75" customHeight="1" x14ac:dyDescent="0.2">
      <c r="A11" s="154" t="str">
        <f t="shared" si="0"/>
        <v>1991</v>
      </c>
      <c r="B11" s="193"/>
      <c r="C11" s="194">
        <f>G11*'Inflationfactors 2022'!$B57</f>
        <v>60.591416249586551</v>
      </c>
      <c r="E11" s="154" t="s">
        <v>84</v>
      </c>
      <c r="F11" s="193"/>
      <c r="G11" s="194">
        <v>36.446323664209437</v>
      </c>
    </row>
    <row r="12" spans="1:8" s="155" customFormat="1" ht="12.75" customHeight="1" x14ac:dyDescent="0.2">
      <c r="A12" s="154" t="str">
        <f t="shared" si="0"/>
        <v>1992</v>
      </c>
      <c r="B12" s="193"/>
      <c r="C12" s="194">
        <f>G12*'Inflationfactors 2022'!$B58</f>
        <v>60.582413494574553</v>
      </c>
      <c r="E12" s="154" t="s">
        <v>85</v>
      </c>
      <c r="F12" s="193"/>
      <c r="G12" s="194">
        <v>37.388176052393902</v>
      </c>
    </row>
    <row r="13" spans="1:8" s="155" customFormat="1" ht="12.75" customHeight="1" x14ac:dyDescent="0.2">
      <c r="A13" s="154" t="str">
        <f t="shared" si="0"/>
        <v>1993</v>
      </c>
      <c r="B13" s="193"/>
      <c r="C13" s="194">
        <f>G13*'Inflationfactors 2022'!$B59</f>
        <v>57.706162069393599</v>
      </c>
      <c r="E13" s="154" t="s">
        <v>86</v>
      </c>
      <c r="F13" s="193"/>
      <c r="G13" s="194">
        <v>36.362229700978681</v>
      </c>
    </row>
    <row r="14" spans="1:8" s="155" customFormat="1" ht="12.75" customHeight="1" x14ac:dyDescent="0.2">
      <c r="A14" s="154" t="str">
        <f t="shared" si="0"/>
        <v>1994</v>
      </c>
      <c r="B14" s="157">
        <f>F14*'Inflationfactors 2022'!$B60</f>
        <v>29.071182338193484</v>
      </c>
      <c r="C14" s="194">
        <f>G14*'Inflationfactors 2022'!$B60</f>
        <v>55.105865158773661</v>
      </c>
      <c r="E14" s="154" t="s">
        <v>87</v>
      </c>
      <c r="F14" s="157">
        <v>18.517490703412363</v>
      </c>
      <c r="G14" s="194">
        <v>35.100820252517352</v>
      </c>
    </row>
    <row r="15" spans="1:8" s="155" customFormat="1" ht="18" customHeight="1" x14ac:dyDescent="0.2">
      <c r="A15" s="154" t="str">
        <f>E15</f>
        <v>1995</v>
      </c>
      <c r="B15" s="157">
        <f>F15*'Inflationfactors 2022'!$B61</f>
        <v>30.935908733616344</v>
      </c>
      <c r="C15" s="194">
        <f>G15*'Inflationfactors 2022'!$B61</f>
        <v>54.724815940019695</v>
      </c>
      <c r="E15" s="154" t="s">
        <v>88</v>
      </c>
      <c r="F15" s="157">
        <v>19.89900910578806</v>
      </c>
      <c r="G15" s="194">
        <v>35.200828269825621</v>
      </c>
    </row>
    <row r="16" spans="1:8" s="155" customFormat="1" x14ac:dyDescent="0.2">
      <c r="A16" s="154" t="str">
        <f t="shared" ref="A16:A42" si="1">E16</f>
        <v>1996</v>
      </c>
      <c r="B16" s="157">
        <f>F16*'Inflationfactors 2022'!$B62</f>
        <v>30.031869728774886</v>
      </c>
      <c r="C16" s="194">
        <f>G16*'Inflationfactors 2022'!$B62</f>
        <v>55.355251804106537</v>
      </c>
      <c r="E16" s="154" t="s">
        <v>89</v>
      </c>
      <c r="F16" s="157">
        <v>19.429602086149867</v>
      </c>
      <c r="G16" s="194">
        <v>35.812972207384924</v>
      </c>
    </row>
    <row r="17" spans="1:7" s="155" customFormat="1" x14ac:dyDescent="0.2">
      <c r="A17" s="154" t="str">
        <f t="shared" si="1"/>
        <v>1997</v>
      </c>
      <c r="B17" s="157">
        <f>F17*'Inflationfactors 2022'!$B63</f>
        <v>29.469054668120531</v>
      </c>
      <c r="C17" s="194">
        <f>G17*'Inflationfactors 2022'!$B63</f>
        <v>55.157013152656837</v>
      </c>
      <c r="E17" s="154" t="s">
        <v>90</v>
      </c>
      <c r="F17" s="157">
        <v>19.301369139353799</v>
      </c>
      <c r="G17" s="194">
        <v>36.126230836827872</v>
      </c>
    </row>
    <row r="18" spans="1:7" s="155" customFormat="1" x14ac:dyDescent="0.2">
      <c r="A18" s="154" t="str">
        <f t="shared" si="1"/>
        <v>1998</v>
      </c>
      <c r="B18" s="157">
        <f>F18*'Inflationfactors 2022'!$B64</f>
        <v>29.500871833343446</v>
      </c>
      <c r="C18" s="194">
        <f>G18*'Inflationfactors 2022'!$B64</f>
        <v>54.784927438220691</v>
      </c>
      <c r="E18" s="154" t="s">
        <v>91</v>
      </c>
      <c r="F18" s="157">
        <v>19.593835242800463</v>
      </c>
      <c r="G18" s="194">
        <v>36.386953174719679</v>
      </c>
    </row>
    <row r="19" spans="1:7" s="155" customFormat="1" x14ac:dyDescent="0.2">
      <c r="A19" s="154" t="str">
        <f t="shared" si="1"/>
        <v>1999</v>
      </c>
      <c r="B19" s="157">
        <f>F19*'Inflationfactors 2022'!$B65</f>
        <v>29.423067745944643</v>
      </c>
      <c r="C19" s="194">
        <f>G19*'Inflationfactors 2022'!$B65</f>
        <v>54.54973715996362</v>
      </c>
      <c r="E19" s="154" t="s">
        <v>92</v>
      </c>
      <c r="F19" s="157">
        <v>19.769138463120701</v>
      </c>
      <c r="G19" s="194">
        <v>36.651559122036026</v>
      </c>
    </row>
    <row r="20" spans="1:7" s="155" customFormat="1" ht="18" customHeight="1" x14ac:dyDescent="0.2">
      <c r="A20" s="154" t="str">
        <f t="shared" si="1"/>
        <v>2000</v>
      </c>
      <c r="B20" s="157">
        <f>F20*'Inflationfactors 2022'!$B66</f>
        <v>28.575386712451479</v>
      </c>
      <c r="C20" s="194">
        <f>G20*'Inflationfactors 2022'!$B66</f>
        <v>53.441466342191696</v>
      </c>
      <c r="E20" s="154" t="s">
        <v>93</v>
      </c>
      <c r="F20" s="157">
        <v>19.845500000000001</v>
      </c>
      <c r="G20" s="194">
        <v>37.114899999999999</v>
      </c>
    </row>
    <row r="21" spans="1:7" s="155" customFormat="1" x14ac:dyDescent="0.2">
      <c r="A21" s="154" t="str">
        <f t="shared" si="1"/>
        <v>2001</v>
      </c>
      <c r="B21" s="157">
        <f>F21*'Inflationfactors 2022'!$B67</f>
        <v>29.041277017114915</v>
      </c>
      <c r="C21" s="156">
        <f>G21*'Inflationfactors 2022'!$B67</f>
        <v>53.648448777506111</v>
      </c>
      <c r="E21" s="154" t="s">
        <v>94</v>
      </c>
      <c r="F21" s="157">
        <v>20.6906</v>
      </c>
      <c r="G21" s="156">
        <v>38.222099999999998</v>
      </c>
    </row>
    <row r="22" spans="1:7" s="155" customFormat="1" x14ac:dyDescent="0.2">
      <c r="A22" s="154" t="str">
        <f t="shared" si="1"/>
        <v>2002</v>
      </c>
      <c r="B22" s="157">
        <f>F22*'Inflationfactors 2022'!$B68</f>
        <v>31.938609544282027</v>
      </c>
      <c r="C22" s="156">
        <f>G22*'Inflationfactors 2022'!$B68</f>
        <v>57.086334170249359</v>
      </c>
      <c r="E22" s="154" t="s">
        <v>95</v>
      </c>
      <c r="F22" s="157">
        <v>23.108499999999999</v>
      </c>
      <c r="G22" s="156">
        <v>41.303600000000003</v>
      </c>
    </row>
    <row r="23" spans="1:7" s="155" customFormat="1" x14ac:dyDescent="0.2">
      <c r="A23" s="154" t="str">
        <f t="shared" si="1"/>
        <v>2003</v>
      </c>
      <c r="B23" s="157">
        <f>F23*'Inflationfactors 2022'!$B69</f>
        <v>32.587116689396524</v>
      </c>
      <c r="C23" s="156">
        <f>G23*'Inflationfactors 2022'!$B69</f>
        <v>59.936619399931814</v>
      </c>
      <c r="E23" s="154" t="s">
        <v>96</v>
      </c>
      <c r="F23" s="157">
        <v>23.784500000000001</v>
      </c>
      <c r="G23" s="156">
        <v>43.746200000000002</v>
      </c>
    </row>
    <row r="24" spans="1:7" s="155" customFormat="1" x14ac:dyDescent="0.2">
      <c r="A24" s="154" t="str">
        <f t="shared" si="1"/>
        <v>2004</v>
      </c>
      <c r="B24" s="157">
        <f>F24*'Inflationfactors 2022'!$B70</f>
        <v>33.223292343032163</v>
      </c>
      <c r="C24" s="156">
        <f>G24*'Inflationfactors 2022'!$B70</f>
        <v>61.786300765696787</v>
      </c>
      <c r="E24" s="154" t="s">
        <v>35</v>
      </c>
      <c r="F24" s="157">
        <v>24.2943</v>
      </c>
      <c r="G24" s="156">
        <v>45.180799999999998</v>
      </c>
    </row>
    <row r="25" spans="1:7" s="155" customFormat="1" ht="18" customHeight="1" x14ac:dyDescent="0.2">
      <c r="A25" s="154" t="str">
        <f t="shared" si="1"/>
        <v>2005</v>
      </c>
      <c r="B25" s="157">
        <f>F25*'Inflationfactors 2022'!$B71</f>
        <v>33.091713642242588</v>
      </c>
      <c r="C25" s="156">
        <f>G25*'Inflationfactors 2022'!$B71</f>
        <v>62.339198622279703</v>
      </c>
      <c r="E25" s="154" t="s">
        <v>36</v>
      </c>
      <c r="F25" s="157">
        <v>24.406700000000001</v>
      </c>
      <c r="G25" s="156">
        <v>45.978099999999998</v>
      </c>
    </row>
    <row r="26" spans="1:7" s="155" customFormat="1" x14ac:dyDescent="0.2">
      <c r="A26" s="154" t="str">
        <f t="shared" si="1"/>
        <v>2006</v>
      </c>
      <c r="B26" s="157">
        <f>F26*'Inflationfactors 2022'!$B72</f>
        <v>33.044301375994699</v>
      </c>
      <c r="C26" s="156">
        <f>G26*'Inflationfactors 2022'!$B72</f>
        <v>62.769742788461542</v>
      </c>
      <c r="E26" s="154" t="s">
        <v>37</v>
      </c>
      <c r="F26" s="157">
        <v>24.800699999999999</v>
      </c>
      <c r="G26" s="156">
        <v>47.110500000000002</v>
      </c>
    </row>
    <row r="27" spans="1:7" s="155" customFormat="1" x14ac:dyDescent="0.2">
      <c r="A27" s="154" t="str">
        <f t="shared" si="1"/>
        <v>2007</v>
      </c>
      <c r="B27" s="157">
        <f>F27*'Inflationfactors 2022'!$B73</f>
        <v>32.961361730458222</v>
      </c>
      <c r="C27" s="156">
        <f>G27*'Inflationfactors 2022'!$B73</f>
        <v>62.844314167115904</v>
      </c>
      <c r="E27" s="154" t="s">
        <v>38</v>
      </c>
      <c r="F27" s="157">
        <v>25.359100000000002</v>
      </c>
      <c r="G27" s="156">
        <v>48.349800000000002</v>
      </c>
    </row>
    <row r="28" spans="1:7" s="155" customFormat="1" x14ac:dyDescent="0.2">
      <c r="A28" s="154" t="str">
        <f t="shared" si="1"/>
        <v>2008</v>
      </c>
      <c r="B28" s="157">
        <f>F28*'Inflationfactors 2022'!$B74</f>
        <v>32.302969248303377</v>
      </c>
      <c r="C28" s="156">
        <f>G28*'Inflationfactors 2022'!$B74</f>
        <v>62.209702554007151</v>
      </c>
      <c r="E28" s="154" t="s">
        <v>39</v>
      </c>
      <c r="F28" s="157">
        <v>25.8614</v>
      </c>
      <c r="G28" s="156">
        <v>49.804400000000001</v>
      </c>
    </row>
    <row r="29" spans="1:7" s="155" customFormat="1" x14ac:dyDescent="0.2">
      <c r="A29" s="154" t="str">
        <f t="shared" si="1"/>
        <v>2009</v>
      </c>
      <c r="B29" s="157">
        <f>F29*'Inflationfactors 2022'!$B75</f>
        <v>33.218600839160842</v>
      </c>
      <c r="C29" s="156">
        <f>G29*'Inflationfactors 2022'!$B75</f>
        <v>68.901132307692308</v>
      </c>
      <c r="E29" s="158" t="s">
        <v>40</v>
      </c>
      <c r="F29" s="157">
        <v>26.597200000000001</v>
      </c>
      <c r="G29" s="156">
        <v>55.167200000000001</v>
      </c>
    </row>
    <row r="30" spans="1:7" s="155" customFormat="1" ht="18" customHeight="1" x14ac:dyDescent="0.2">
      <c r="A30" s="154" t="str">
        <f t="shared" si="1"/>
        <v>2010</v>
      </c>
      <c r="B30" s="157">
        <f>F30*'Inflationfactors 2022'!$B76</f>
        <v>34.127676801432955</v>
      </c>
      <c r="C30" s="156">
        <f>G30*'Inflationfactors 2022'!$B76</f>
        <v>73.959567052200612</v>
      </c>
      <c r="E30" s="154" t="s">
        <v>41</v>
      </c>
      <c r="F30" s="157">
        <v>27.657699999999998</v>
      </c>
      <c r="G30" s="156">
        <v>59.938200000000002</v>
      </c>
    </row>
    <row r="31" spans="1:7" s="155" customFormat="1" x14ac:dyDescent="0.2">
      <c r="A31" s="154" t="str">
        <f t="shared" si="1"/>
        <v>2011</v>
      </c>
      <c r="B31" s="157">
        <f>F31*'Inflationfactors 2022'!$B77</f>
        <v>33.814076420833949</v>
      </c>
      <c r="C31" s="156">
        <f>G31*'Inflationfactors 2022'!$B77</f>
        <v>72.497699465796103</v>
      </c>
      <c r="E31" s="154" t="s">
        <v>42</v>
      </c>
      <c r="F31" s="157">
        <v>28.353000000000002</v>
      </c>
      <c r="G31" s="156">
        <v>60.789099999999998</v>
      </c>
    </row>
    <row r="32" spans="1:7" s="155" customFormat="1" x14ac:dyDescent="0.2">
      <c r="A32" s="154" t="str">
        <f t="shared" si="1"/>
        <v>2012</v>
      </c>
      <c r="B32" s="157">
        <f>F32*'Inflationfactors 2022'!$B78</f>
        <v>38.775151277363477</v>
      </c>
      <c r="C32" s="156">
        <f>G32*'Inflationfactors 2022'!$B78</f>
        <v>74.747000048111616</v>
      </c>
      <c r="E32" s="154" t="s">
        <v>43</v>
      </c>
      <c r="F32" s="157">
        <v>33.426299999999998</v>
      </c>
      <c r="G32" s="156">
        <v>64.436000000000007</v>
      </c>
    </row>
    <row r="33" spans="1:7" s="155" customFormat="1" x14ac:dyDescent="0.2">
      <c r="A33" s="154" t="str">
        <f t="shared" si="1"/>
        <v>2013</v>
      </c>
      <c r="B33" s="157">
        <f>F33*'Inflationfactors 2022'!$B79</f>
        <v>39.710278609017209</v>
      </c>
      <c r="C33" s="156">
        <f>G33*'Inflationfactors 2022'!$B79</f>
        <v>76.5522249608875</v>
      </c>
      <c r="E33" s="154" t="s">
        <v>44</v>
      </c>
      <c r="F33" s="157">
        <v>34.739699999999999</v>
      </c>
      <c r="G33" s="156">
        <v>66.970100000000002</v>
      </c>
    </row>
    <row r="34" spans="1:7" s="155" customFormat="1" x14ac:dyDescent="0.2">
      <c r="A34" s="154" t="str">
        <f t="shared" si="1"/>
        <v>2014</v>
      </c>
      <c r="B34" s="157">
        <f>F34*'Inflationfactors 2022'!$B80</f>
        <v>39.999461148648649</v>
      </c>
      <c r="C34" s="156">
        <f>G34*'Inflationfactors 2022'!$B80</f>
        <v>77.02984814189189</v>
      </c>
      <c r="E34" s="154" t="s">
        <v>45</v>
      </c>
      <c r="F34" s="157">
        <v>35.356000000000002</v>
      </c>
      <c r="G34" s="156">
        <v>68.087599999999995</v>
      </c>
    </row>
    <row r="35" spans="1:7" s="155" customFormat="1" ht="18" customHeight="1" x14ac:dyDescent="0.2">
      <c r="A35" s="154" t="str">
        <f t="shared" si="1"/>
        <v>2015</v>
      </c>
      <c r="B35" s="157">
        <f>F35*'Inflationfactors 2022'!$B81</f>
        <v>40.498498927966892</v>
      </c>
      <c r="C35" s="156">
        <f>G35*'Inflationfactors 2022'!$B81</f>
        <v>75.930377524920061</v>
      </c>
      <c r="E35" s="154" t="s">
        <v>46</v>
      </c>
      <c r="F35" s="157">
        <v>35.723199999999999</v>
      </c>
      <c r="G35" s="156">
        <v>66.977199999999996</v>
      </c>
    </row>
    <row r="36" spans="1:7" s="155" customFormat="1" x14ac:dyDescent="0.2">
      <c r="A36" s="154" t="str">
        <f t="shared" si="1"/>
        <v>2016</v>
      </c>
      <c r="B36" s="157">
        <f>F36*'Inflationfactors 2022'!$B82</f>
        <v>40.177619696401798</v>
      </c>
      <c r="C36" s="156">
        <f>G36*'Inflationfactors 2022'!$B82</f>
        <v>74.06100771645427</v>
      </c>
      <c r="E36" s="154" t="s">
        <v>47</v>
      </c>
      <c r="F36" s="157">
        <v>35.566800000000001</v>
      </c>
      <c r="G36" s="156">
        <v>65.561700000000002</v>
      </c>
    </row>
    <row r="37" spans="1:7" s="120" customFormat="1" x14ac:dyDescent="0.2">
      <c r="A37" s="154" t="str">
        <f t="shared" si="1"/>
        <v>2017</v>
      </c>
      <c r="B37" s="157">
        <f>F37*'Inflationfactors 2022'!$B83</f>
        <v>39.634761678679375</v>
      </c>
      <c r="C37" s="156">
        <f>G37*'Inflationfactors 2022'!$B83</f>
        <v>71.493795931178795</v>
      </c>
      <c r="D37" s="159"/>
      <c r="E37" s="154" t="s">
        <v>48</v>
      </c>
      <c r="F37" s="157">
        <v>35.350900000000003</v>
      </c>
      <c r="G37" s="156">
        <v>63.766500000000001</v>
      </c>
    </row>
    <row r="38" spans="1:7" s="120" customFormat="1" x14ac:dyDescent="0.2">
      <c r="A38" s="154" t="str">
        <f t="shared" si="1"/>
        <v>2018</v>
      </c>
      <c r="B38" s="157">
        <f>F38*'Inflationfactors 2022'!$B84</f>
        <v>38.459474068451563</v>
      </c>
      <c r="C38" s="156">
        <f>G38*'Inflationfactors 2022'!$B84</f>
        <v>68.694943141043325</v>
      </c>
      <c r="D38" s="159"/>
      <c r="E38" s="154" t="s">
        <v>125</v>
      </c>
      <c r="F38" s="157">
        <v>34.674300000000002</v>
      </c>
      <c r="G38" s="156">
        <v>61.933999999999997</v>
      </c>
    </row>
    <row r="39" spans="1:7" s="120" customFormat="1" x14ac:dyDescent="0.2">
      <c r="A39" s="154" t="str">
        <f t="shared" si="1"/>
        <v>2019</v>
      </c>
      <c r="B39" s="157">
        <f>F39*'Inflationfactors 2022'!$B85</f>
        <v>37.580925631801826</v>
      </c>
      <c r="C39" s="156">
        <f>G39*'Inflationfactors 2022'!$B85</f>
        <v>68.011223195665039</v>
      </c>
      <c r="D39" s="159"/>
      <c r="E39" s="154" t="s">
        <v>126</v>
      </c>
      <c r="F39" s="157">
        <v>34.229799999999997</v>
      </c>
      <c r="G39" s="156">
        <v>61.946599999999997</v>
      </c>
    </row>
    <row r="40" spans="1:7" s="120" customFormat="1" ht="18" customHeight="1" x14ac:dyDescent="0.2">
      <c r="A40" s="154" t="str">
        <f t="shared" si="1"/>
        <v>2020</v>
      </c>
      <c r="B40" s="157">
        <f>F40*'Inflationfactors 2022'!$B86</f>
        <v>38.951570105339634</v>
      </c>
      <c r="C40" s="156">
        <f>G40*'Inflationfactors 2022'!$B86</f>
        <v>73.042404649473312</v>
      </c>
      <c r="D40" s="159"/>
      <c r="E40" s="154" t="s">
        <v>127</v>
      </c>
      <c r="F40" s="157">
        <v>35.58</v>
      </c>
      <c r="G40" s="156">
        <v>66.72</v>
      </c>
    </row>
    <row r="41" spans="1:7" s="120" customFormat="1" ht="12.75" customHeight="1" x14ac:dyDescent="0.2">
      <c r="A41" s="154" t="str">
        <f t="shared" si="1"/>
        <v>2021</v>
      </c>
      <c r="B41" s="157">
        <f>F41*'Inflationfactors 2022'!$B87</f>
        <v>38.349644570819265</v>
      </c>
      <c r="C41" s="156">
        <f>G41*'Inflationfactors 2022'!$B87</f>
        <v>71.000403412120136</v>
      </c>
      <c r="D41" s="159"/>
      <c r="E41" s="154" t="s">
        <v>128</v>
      </c>
      <c r="F41" s="157">
        <v>35.799999999999997</v>
      </c>
      <c r="G41" s="156">
        <v>66.28</v>
      </c>
    </row>
    <row r="42" spans="1:7" s="120" customFormat="1" ht="13.15" customHeight="1" x14ac:dyDescent="0.2">
      <c r="A42" s="154" t="str">
        <f t="shared" si="1"/>
        <v>2022</v>
      </c>
      <c r="B42" s="157">
        <f>F42*'Inflationfactors 2022'!$B88</f>
        <v>36.979999999999997</v>
      </c>
      <c r="C42" s="156">
        <f>G42*'Inflationfactors 2022'!$B88</f>
        <v>65.930000000000007</v>
      </c>
      <c r="D42" s="159"/>
      <c r="E42" s="154" t="s">
        <v>573</v>
      </c>
      <c r="F42" s="157">
        <v>36.979999999999997</v>
      </c>
      <c r="G42" s="156">
        <v>65.930000000000007</v>
      </c>
    </row>
    <row r="44" spans="1:7" x14ac:dyDescent="0.2">
      <c r="A44" s="75" t="s">
        <v>589</v>
      </c>
    </row>
  </sheetData>
  <mergeCells count="1">
    <mergeCell ref="B1:H1"/>
  </mergeCells>
  <phoneticPr fontId="25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Section for Analytics and Statistics&amp;2
&amp;G
&amp;10PO Box 450 | FIN-00101 HELSINKI | tilastot@kela.fi | www.kela.fi/statistics&amp;R
&amp;P(&amp;N)</oddFooter>
  </headerFooter>
  <ignoredErrors>
    <ignoredError sqref="E5:E37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0"/>
  <dimension ref="A1:Q70"/>
  <sheetViews>
    <sheetView workbookViewId="0"/>
  </sheetViews>
  <sheetFormatPr defaultColWidth="9.140625" defaultRowHeight="12.75" x14ac:dyDescent="0.2"/>
  <cols>
    <col min="1" max="1" width="6.140625" style="145" customWidth="1"/>
    <col min="2" max="2" width="14.140625" style="145" customWidth="1"/>
    <col min="3" max="3" width="20" style="145" customWidth="1"/>
    <col min="4" max="4" width="14.28515625" style="145" customWidth="1"/>
    <col min="5" max="5" width="6.140625" style="145" customWidth="1"/>
    <col min="6" max="6" width="14.140625" style="145" customWidth="1"/>
    <col min="7" max="7" width="20" style="145" customWidth="1"/>
    <col min="8" max="8" width="14.42578125" style="145" customWidth="1"/>
    <col min="9" max="9" width="18.140625" style="145" customWidth="1"/>
    <col min="10" max="16384" width="9.140625" style="145"/>
  </cols>
  <sheetData>
    <row r="1" spans="1:17" s="192" customFormat="1" ht="36" customHeight="1" x14ac:dyDescent="0.2">
      <c r="A1" s="191" t="s">
        <v>34</v>
      </c>
      <c r="B1" s="241" t="s">
        <v>575</v>
      </c>
      <c r="C1" s="241"/>
      <c r="D1" s="241"/>
      <c r="E1" s="241"/>
      <c r="F1" s="241"/>
      <c r="G1" s="241"/>
      <c r="H1" s="241"/>
      <c r="I1" s="241"/>
    </row>
    <row r="2" spans="1:17" ht="6.75" customHeight="1" x14ac:dyDescent="0.2"/>
    <row r="3" spans="1:17" ht="12.75" customHeight="1" x14ac:dyDescent="0.2">
      <c r="A3" s="160" t="s">
        <v>118</v>
      </c>
      <c r="B3" s="220" t="s">
        <v>111</v>
      </c>
      <c r="C3" s="150"/>
      <c r="D3" s="150"/>
      <c r="E3" s="150"/>
      <c r="F3" s="150"/>
      <c r="G3" s="150"/>
      <c r="H3" s="150"/>
    </row>
    <row r="4" spans="1:17" x14ac:dyDescent="0.2">
      <c r="A4" s="161"/>
      <c r="B4" s="150" t="s">
        <v>115</v>
      </c>
      <c r="C4" s="150"/>
      <c r="D4" s="150"/>
      <c r="E4" s="161"/>
      <c r="F4" s="162" t="s">
        <v>116</v>
      </c>
      <c r="G4" s="150"/>
      <c r="H4" s="150"/>
    </row>
    <row r="5" spans="1:17" s="167" customFormat="1" ht="25.5" customHeight="1" x14ac:dyDescent="0.2">
      <c r="A5" s="163"/>
      <c r="B5" s="164" t="s">
        <v>110</v>
      </c>
      <c r="C5" s="165" t="s">
        <v>119</v>
      </c>
      <c r="D5" s="165" t="s">
        <v>117</v>
      </c>
      <c r="E5" s="166"/>
      <c r="F5" s="164" t="str">
        <f>B5</f>
        <v>Earnings-related allowance</v>
      </c>
      <c r="G5" s="165" t="str">
        <f>C5</f>
        <v>Basic unemployment allowance</v>
      </c>
      <c r="H5" s="165" t="str">
        <f>D5</f>
        <v>Labour market subsidy</v>
      </c>
    </row>
    <row r="6" spans="1:17" ht="18" customHeight="1" x14ac:dyDescent="0.2">
      <c r="A6" s="145" t="s">
        <v>98</v>
      </c>
      <c r="B6" s="207">
        <v>-13952</v>
      </c>
      <c r="C6" s="207">
        <v>-1095</v>
      </c>
      <c r="D6" s="207">
        <v>-7050</v>
      </c>
      <c r="E6" s="141"/>
      <c r="F6" s="168">
        <v>12236</v>
      </c>
      <c r="G6" s="168">
        <v>970</v>
      </c>
      <c r="H6" s="168">
        <v>6189</v>
      </c>
      <c r="M6" s="169"/>
      <c r="N6" s="169"/>
      <c r="O6" s="170"/>
      <c r="P6" s="170"/>
      <c r="Q6" s="170"/>
    </row>
    <row r="7" spans="1:17" x14ac:dyDescent="0.2">
      <c r="A7" s="145" t="s">
        <v>99</v>
      </c>
      <c r="B7" s="208">
        <v>-8112</v>
      </c>
      <c r="C7" s="208">
        <v>-1177</v>
      </c>
      <c r="D7" s="208">
        <v>-11129</v>
      </c>
      <c r="E7" s="170"/>
      <c r="F7" s="171">
        <v>7322</v>
      </c>
      <c r="G7" s="171">
        <v>1035</v>
      </c>
      <c r="H7" s="171">
        <v>8887</v>
      </c>
      <c r="M7" s="169"/>
      <c r="N7" s="169"/>
      <c r="O7" s="172"/>
      <c r="P7" s="172"/>
      <c r="Q7" s="172"/>
    </row>
    <row r="8" spans="1:17" x14ac:dyDescent="0.2">
      <c r="A8" s="145" t="s">
        <v>100</v>
      </c>
      <c r="B8" s="208">
        <v>-5956</v>
      </c>
      <c r="C8" s="208">
        <v>-1119</v>
      </c>
      <c r="D8" s="208">
        <v>-9453</v>
      </c>
      <c r="E8" s="170"/>
      <c r="F8" s="171">
        <v>5377</v>
      </c>
      <c r="G8" s="171">
        <v>1070</v>
      </c>
      <c r="H8" s="171">
        <v>8040</v>
      </c>
      <c r="M8" s="169"/>
      <c r="N8" s="169"/>
      <c r="O8" s="170"/>
      <c r="P8" s="170"/>
      <c r="Q8" s="170"/>
    </row>
    <row r="9" spans="1:17" x14ac:dyDescent="0.2">
      <c r="A9" s="145" t="s">
        <v>101</v>
      </c>
      <c r="B9" s="208">
        <v>-5040</v>
      </c>
      <c r="C9" s="208">
        <v>-1245</v>
      </c>
      <c r="D9" s="208">
        <v>-9052</v>
      </c>
      <c r="E9" s="170"/>
      <c r="F9" s="171">
        <v>4997</v>
      </c>
      <c r="G9" s="171">
        <v>1254</v>
      </c>
      <c r="H9" s="171">
        <v>7913</v>
      </c>
      <c r="M9" s="169"/>
    </row>
    <row r="10" spans="1:17" x14ac:dyDescent="0.2">
      <c r="A10" s="145" t="s">
        <v>102</v>
      </c>
      <c r="B10" s="208">
        <v>-5426</v>
      </c>
      <c r="C10" s="208">
        <v>-1393</v>
      </c>
      <c r="D10" s="208">
        <v>-9722</v>
      </c>
      <c r="E10" s="170"/>
      <c r="F10" s="171">
        <v>5267</v>
      </c>
      <c r="G10" s="171">
        <v>1463</v>
      </c>
      <c r="H10" s="171">
        <v>9596</v>
      </c>
      <c r="M10" s="169"/>
      <c r="N10" s="169"/>
      <c r="O10" s="170"/>
      <c r="P10" s="170"/>
      <c r="Q10" s="170"/>
    </row>
    <row r="11" spans="1:17" x14ac:dyDescent="0.2">
      <c r="A11" s="145" t="s">
        <v>103</v>
      </c>
      <c r="B11" s="208">
        <v>-5691</v>
      </c>
      <c r="C11" s="208">
        <v>-1681</v>
      </c>
      <c r="D11" s="208">
        <v>-10365</v>
      </c>
      <c r="E11" s="170"/>
      <c r="F11" s="171">
        <v>5491</v>
      </c>
      <c r="G11" s="171">
        <v>1732</v>
      </c>
      <c r="H11" s="171">
        <v>10350</v>
      </c>
      <c r="M11" s="169"/>
      <c r="N11" s="169"/>
      <c r="O11" s="170"/>
      <c r="P11" s="170"/>
      <c r="Q11" s="170"/>
    </row>
    <row r="12" spans="1:17" x14ac:dyDescent="0.2">
      <c r="A12" s="145" t="s">
        <v>104</v>
      </c>
      <c r="B12" s="208">
        <v>-5861</v>
      </c>
      <c r="C12" s="208">
        <v>-2217</v>
      </c>
      <c r="D12" s="208">
        <v>-11256</v>
      </c>
      <c r="E12" s="170"/>
      <c r="F12" s="171">
        <v>5277</v>
      </c>
      <c r="G12" s="171">
        <v>2077</v>
      </c>
      <c r="H12" s="171">
        <v>10629</v>
      </c>
      <c r="M12" s="169"/>
      <c r="N12" s="169"/>
      <c r="O12" s="170"/>
      <c r="P12" s="170"/>
      <c r="Q12" s="170"/>
    </row>
    <row r="13" spans="1:17" x14ac:dyDescent="0.2">
      <c r="A13" s="145" t="s">
        <v>105</v>
      </c>
      <c r="B13" s="208">
        <v>-4364</v>
      </c>
      <c r="C13" s="208">
        <v>-2643</v>
      </c>
      <c r="D13" s="208">
        <v>-10178</v>
      </c>
      <c r="E13" s="170"/>
      <c r="F13" s="171">
        <v>3892</v>
      </c>
      <c r="G13" s="171">
        <v>2265</v>
      </c>
      <c r="H13" s="171">
        <v>8721</v>
      </c>
      <c r="M13" s="169"/>
      <c r="N13" s="169"/>
      <c r="O13" s="170"/>
      <c r="P13" s="170"/>
      <c r="Q13" s="170"/>
    </row>
    <row r="14" spans="1:17" x14ac:dyDescent="0.2">
      <c r="A14" s="145" t="s">
        <v>106</v>
      </c>
      <c r="B14" s="208">
        <v>-2091</v>
      </c>
      <c r="C14" s="208">
        <v>-2059</v>
      </c>
      <c r="D14" s="208">
        <v>-6444</v>
      </c>
      <c r="E14" s="170"/>
      <c r="F14" s="171">
        <v>1249</v>
      </c>
      <c r="G14" s="171">
        <v>1598</v>
      </c>
      <c r="H14" s="171">
        <v>4938</v>
      </c>
      <c r="M14" s="169"/>
      <c r="N14" s="169"/>
      <c r="O14" s="170"/>
      <c r="P14" s="170"/>
      <c r="Q14" s="170"/>
    </row>
    <row r="15" spans="1:17" x14ac:dyDescent="0.2">
      <c r="A15" s="145" t="s">
        <v>107</v>
      </c>
      <c r="B15" s="208">
        <v>-90</v>
      </c>
      <c r="C15" s="208">
        <v>-232</v>
      </c>
      <c r="D15" s="208">
        <v>-1643</v>
      </c>
      <c r="E15" s="170"/>
      <c r="F15" s="171">
        <v>32</v>
      </c>
      <c r="G15" s="171">
        <v>132</v>
      </c>
      <c r="H15" s="171">
        <v>1190</v>
      </c>
      <c r="M15" s="169"/>
      <c r="N15" s="169"/>
      <c r="O15" s="170"/>
      <c r="P15" s="170"/>
      <c r="Q15" s="170"/>
    </row>
    <row r="16" spans="1:17" x14ac:dyDescent="0.2">
      <c r="M16" s="169"/>
      <c r="N16" s="169"/>
      <c r="O16" s="170"/>
      <c r="P16" s="170"/>
      <c r="Q16" s="170"/>
    </row>
    <row r="17" spans="1:17" s="119" customFormat="1" ht="11.25" x14ac:dyDescent="0.2">
      <c r="A17" s="77" t="s">
        <v>589</v>
      </c>
      <c r="M17" s="173"/>
      <c r="N17" s="173"/>
      <c r="O17" s="174"/>
      <c r="P17" s="174"/>
      <c r="Q17" s="175"/>
    </row>
    <row r="18" spans="1:17" x14ac:dyDescent="0.2">
      <c r="M18" s="169"/>
      <c r="N18" s="169"/>
      <c r="O18" s="170"/>
      <c r="P18" s="170"/>
      <c r="Q18" s="170"/>
    </row>
    <row r="19" spans="1:17" x14ac:dyDescent="0.2">
      <c r="M19" s="169"/>
      <c r="N19" s="169"/>
      <c r="O19" s="172"/>
      <c r="P19" s="172"/>
      <c r="Q19" s="172"/>
    </row>
    <row r="20" spans="1:17" x14ac:dyDescent="0.2">
      <c r="M20" s="169"/>
      <c r="N20" s="169"/>
      <c r="O20" s="170"/>
      <c r="P20" s="170"/>
      <c r="Q20" s="170"/>
    </row>
    <row r="21" spans="1:17" x14ac:dyDescent="0.2">
      <c r="M21" s="169"/>
      <c r="N21" s="169"/>
    </row>
    <row r="22" spans="1:17" x14ac:dyDescent="0.2">
      <c r="M22" s="169"/>
      <c r="N22" s="169"/>
      <c r="O22" s="170"/>
      <c r="P22" s="170"/>
      <c r="Q22" s="170"/>
    </row>
    <row r="23" spans="1:17" x14ac:dyDescent="0.2">
      <c r="M23" s="169"/>
      <c r="N23" s="169"/>
      <c r="O23" s="170"/>
      <c r="P23" s="170"/>
      <c r="Q23" s="170"/>
    </row>
    <row r="24" spans="1:17" x14ac:dyDescent="0.2">
      <c r="M24" s="169"/>
      <c r="N24" s="169"/>
      <c r="O24" s="170"/>
      <c r="P24" s="170"/>
      <c r="Q24" s="170"/>
    </row>
    <row r="25" spans="1:17" x14ac:dyDescent="0.2">
      <c r="M25" s="169"/>
      <c r="N25" s="169"/>
      <c r="O25" s="170"/>
      <c r="P25" s="170"/>
      <c r="Q25" s="170"/>
    </row>
    <row r="26" spans="1:17" x14ac:dyDescent="0.2">
      <c r="M26" s="169"/>
      <c r="N26" s="169"/>
      <c r="O26" s="170"/>
      <c r="P26" s="170"/>
      <c r="Q26" s="170"/>
    </row>
    <row r="27" spans="1:17" x14ac:dyDescent="0.2">
      <c r="M27" s="169"/>
      <c r="N27" s="169"/>
      <c r="O27" s="170"/>
      <c r="P27" s="170"/>
      <c r="Q27" s="170"/>
    </row>
    <row r="28" spans="1:17" x14ac:dyDescent="0.2">
      <c r="M28" s="169"/>
      <c r="N28" s="169"/>
      <c r="O28" s="170"/>
      <c r="P28" s="170"/>
      <c r="Q28" s="170"/>
    </row>
    <row r="29" spans="1:17" x14ac:dyDescent="0.2">
      <c r="N29" s="169"/>
      <c r="O29" s="170"/>
      <c r="P29" s="170"/>
      <c r="Q29" s="170"/>
    </row>
    <row r="30" spans="1:17" x14ac:dyDescent="0.2">
      <c r="N30" s="169"/>
      <c r="O30" s="172"/>
      <c r="P30" s="172"/>
      <c r="Q30" s="170"/>
    </row>
    <row r="52" s="155" customFormat="1" ht="12.75" customHeight="1" x14ac:dyDescent="0.2"/>
    <row r="53" s="155" customFormat="1" x14ac:dyDescent="0.2"/>
    <row r="54" s="155" customFormat="1" x14ac:dyDescent="0.2"/>
    <row r="55" s="155" customFormat="1" x14ac:dyDescent="0.2"/>
    <row r="56" s="155" customFormat="1" x14ac:dyDescent="0.2"/>
    <row r="57" s="155" customFormat="1" x14ac:dyDescent="0.2"/>
    <row r="58" s="155" customFormat="1" x14ac:dyDescent="0.2"/>
    <row r="59" s="155" customFormat="1" x14ac:dyDescent="0.2"/>
    <row r="60" s="155" customFormat="1" x14ac:dyDescent="0.2"/>
    <row r="61" s="155" customFormat="1" x14ac:dyDescent="0.2"/>
    <row r="62" s="155" customFormat="1" x14ac:dyDescent="0.2"/>
    <row r="63" s="155" customFormat="1" x14ac:dyDescent="0.2"/>
    <row r="64" s="155" customFormat="1" x14ac:dyDescent="0.2"/>
    <row r="65" s="155" customFormat="1" x14ac:dyDescent="0.2"/>
    <row r="66" s="155" customFormat="1" x14ac:dyDescent="0.2"/>
    <row r="67" s="155" customFormat="1" x14ac:dyDescent="0.2"/>
    <row r="68" s="155" customFormat="1" x14ac:dyDescent="0.2"/>
    <row r="69" s="155" customFormat="1" x14ac:dyDescent="0.2"/>
    <row r="70" s="155" customFormat="1" x14ac:dyDescent="0.2"/>
  </sheetData>
  <mergeCells count="1">
    <mergeCell ref="B1:I1"/>
  </mergeCells>
  <pageMargins left="0.74803149606299213" right="0.39370078740157483" top="0.59055118110236227" bottom="0.98425196850393704" header="0.39370078740157483" footer="0.39370078740157483"/>
  <pageSetup paperSize="9" orientation="landscape" r:id="rId1"/>
  <headerFooter alignWithMargins="0">
    <oddFooter>&amp;LKela | Statistical Information Service&amp;2
&amp;G
&amp;10PO Box 450 | FIN-00101 HELSINKI | tilastot@kela.fi | www.kela.fi/statistics&amp;R
&amp;P(&amp;N)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1"/>
  <dimension ref="A1:H34"/>
  <sheetViews>
    <sheetView workbookViewId="0"/>
  </sheetViews>
  <sheetFormatPr defaultColWidth="9.140625" defaultRowHeight="12.75" x14ac:dyDescent="0.2"/>
  <cols>
    <col min="1" max="1" width="6.140625" style="145" customWidth="1"/>
    <col min="2" max="2" width="19.28515625" style="145" customWidth="1"/>
    <col min="3" max="3" width="9.7109375" style="145" customWidth="1"/>
    <col min="4" max="4" width="2" style="145" bestFit="1" customWidth="1"/>
    <col min="5" max="5" width="12.7109375" style="145" bestFit="1" customWidth="1"/>
    <col min="6" max="6" width="2.7109375" style="145" customWidth="1"/>
    <col min="7" max="7" width="9.140625" style="145" customWidth="1"/>
    <col min="8" max="8" width="14.42578125" style="137" bestFit="1" customWidth="1"/>
    <col min="9" max="16384" width="9.140625" style="145"/>
  </cols>
  <sheetData>
    <row r="1" spans="1:8" s="144" customFormat="1" ht="18" x14ac:dyDescent="0.25">
      <c r="A1" s="30" t="s">
        <v>49</v>
      </c>
      <c r="B1" s="144" t="s">
        <v>576</v>
      </c>
      <c r="H1" s="198"/>
    </row>
    <row r="2" spans="1:8" ht="6.75" customHeight="1" x14ac:dyDescent="0.2">
      <c r="C2" s="137">
        <v>1000000</v>
      </c>
      <c r="G2" s="152"/>
    </row>
    <row r="3" spans="1:8" x14ac:dyDescent="0.2">
      <c r="A3" s="200" t="s">
        <v>12</v>
      </c>
      <c r="B3" s="200"/>
      <c r="C3" s="150" t="s">
        <v>114</v>
      </c>
      <c r="D3" s="150"/>
      <c r="E3" s="150" t="s">
        <v>50</v>
      </c>
    </row>
    <row r="4" spans="1:8" x14ac:dyDescent="0.2">
      <c r="A4" s="145" t="s">
        <v>124</v>
      </c>
      <c r="C4" s="177">
        <f>E4/$C$2</f>
        <v>1821.7140433900001</v>
      </c>
      <c r="E4" s="141">
        <f>SUM(E14,E23)</f>
        <v>1821714043.3900001</v>
      </c>
      <c r="F4" s="178"/>
      <c r="H4" s="199" t="str">
        <f>FIXED((C4),2)&amp;" milj. €."</f>
        <v>1 821,71 milj. €.</v>
      </c>
    </row>
    <row r="5" spans="1:8" x14ac:dyDescent="0.2">
      <c r="A5" s="145" t="s">
        <v>122</v>
      </c>
      <c r="C5" s="177">
        <f>E5/$C$2</f>
        <v>544.21717230415277</v>
      </c>
      <c r="E5" s="141">
        <f>E15</f>
        <v>544217172.30415273</v>
      </c>
      <c r="F5" s="178"/>
      <c r="H5" s="199" t="str">
        <f>FIXED((C5),2)&amp;" milj. €."</f>
        <v>544,22 milj. €.</v>
      </c>
    </row>
    <row r="6" spans="1:8" x14ac:dyDescent="0.2">
      <c r="A6" s="145" t="s">
        <v>121</v>
      </c>
      <c r="C6" s="177">
        <f>E6/$C$2</f>
        <v>751.78551359584708</v>
      </c>
      <c r="E6" s="141">
        <f>SUM(E16,E24)</f>
        <v>751785513.59584713</v>
      </c>
      <c r="F6" s="178"/>
      <c r="H6" s="199" t="str">
        <f>FIXED((C6),2)&amp;" milj. €."</f>
        <v>751,79 milj. €.</v>
      </c>
    </row>
    <row r="7" spans="1:8" x14ac:dyDescent="0.2">
      <c r="A7" s="117" t="s">
        <v>123</v>
      </c>
      <c r="B7" s="117"/>
      <c r="C7" s="177">
        <f>E7/$C$2</f>
        <v>461.48396212</v>
      </c>
      <c r="E7" s="179">
        <f>E25</f>
        <v>461483962.12</v>
      </c>
      <c r="F7" s="180"/>
      <c r="H7" s="199" t="str">
        <f>FIXED((C7),2)&amp;" milj. €."</f>
        <v>461,48 milj. €.</v>
      </c>
    </row>
    <row r="8" spans="1:8" x14ac:dyDescent="0.2">
      <c r="A8" s="145" t="s">
        <v>120</v>
      </c>
      <c r="C8" s="177">
        <f>E8/$C$2</f>
        <v>104.63846155000007</v>
      </c>
      <c r="E8" s="141">
        <f>E17</f>
        <v>104638461.55000007</v>
      </c>
      <c r="F8" s="180"/>
      <c r="H8" s="199" t="str">
        <f>FIXED((C8),2)&amp;" milj. €."</f>
        <v>104,64 milj. €.</v>
      </c>
    </row>
    <row r="9" spans="1:8" ht="6.75" customHeight="1" x14ac:dyDescent="0.2">
      <c r="C9" s="177"/>
    </row>
    <row r="10" spans="1:8" x14ac:dyDescent="0.2">
      <c r="A10" s="176" t="s">
        <v>12</v>
      </c>
      <c r="B10" s="176"/>
      <c r="C10" s="181">
        <f>SUM(C4:C8)</f>
        <v>3683.8391529599999</v>
      </c>
      <c r="E10" s="182">
        <f>SUM(E4:E8)</f>
        <v>3683839152.96</v>
      </c>
    </row>
    <row r="13" spans="1:8" x14ac:dyDescent="0.2">
      <c r="A13" s="200" t="s">
        <v>113</v>
      </c>
      <c r="B13" s="200"/>
      <c r="C13" s="150" t="str">
        <f>C3</f>
        <v>€ million</v>
      </c>
      <c r="D13" s="150"/>
      <c r="E13" s="150" t="str">
        <f>E3</f>
        <v>Euro</v>
      </c>
    </row>
    <row r="14" spans="1:8" x14ac:dyDescent="0.2">
      <c r="A14" s="145" t="str">
        <f>A4</f>
        <v>State</v>
      </c>
      <c r="C14" s="177">
        <f>E14/$C$2</f>
        <v>706.39345229999992</v>
      </c>
      <c r="E14" s="183">
        <v>706393452.29999995</v>
      </c>
      <c r="H14" s="199" t="str">
        <f>FIXED((C14),2)&amp;" milj. €."</f>
        <v>706,39 milj. €.</v>
      </c>
    </row>
    <row r="15" spans="1:8" x14ac:dyDescent="0.2">
      <c r="A15" s="145" t="str">
        <f>A5</f>
        <v>Employers</v>
      </c>
      <c r="C15" s="177">
        <f>E15/$C$2</f>
        <v>544.21717230415277</v>
      </c>
      <c r="E15" s="183">
        <v>544217172.30415273</v>
      </c>
      <c r="H15" s="199" t="str">
        <f>FIXED((C15),2)&amp;" milj. €."</f>
        <v>544,22 milj. €.</v>
      </c>
    </row>
    <row r="16" spans="1:8" x14ac:dyDescent="0.2">
      <c r="A16" s="145" t="str">
        <f>A6</f>
        <v>Employees</v>
      </c>
      <c r="C16" s="177">
        <f>E16/$C$2</f>
        <v>484.78551359584719</v>
      </c>
      <c r="E16" s="183">
        <v>484785513.59584719</v>
      </c>
      <c r="H16" s="199" t="str">
        <f>FIXED((C16),2)&amp;" milj. €."</f>
        <v>484,79 milj. €.</v>
      </c>
    </row>
    <row r="17" spans="1:8" x14ac:dyDescent="0.2">
      <c r="A17" s="145" t="str">
        <f>A8</f>
        <v>Members of unemployment funds</v>
      </c>
      <c r="C17" s="177">
        <f>E17/$C$2</f>
        <v>104.63846155000007</v>
      </c>
      <c r="E17" s="183">
        <v>104638461.55000007</v>
      </c>
      <c r="H17" s="199" t="str">
        <f>FIXED((C17),2)&amp;" milj. €."</f>
        <v>104,64 milj. €.</v>
      </c>
    </row>
    <row r="18" spans="1:8" ht="6.75" customHeight="1" x14ac:dyDescent="0.2">
      <c r="C18" s="177"/>
    </row>
    <row r="19" spans="1:8" x14ac:dyDescent="0.2">
      <c r="A19" s="176" t="str">
        <f>A10</f>
        <v>Total</v>
      </c>
      <c r="B19" s="176"/>
      <c r="C19" s="181">
        <f>SUM(C14:C17)</f>
        <v>1840.0345997499999</v>
      </c>
      <c r="E19" s="182">
        <f>SUM(E14:E18)</f>
        <v>1840034599.75</v>
      </c>
      <c r="G19" s="152"/>
    </row>
    <row r="22" spans="1:8" x14ac:dyDescent="0.2">
      <c r="A22" s="200" t="s">
        <v>112</v>
      </c>
      <c r="B22" s="200"/>
      <c r="C22" s="150" t="str">
        <f>C3</f>
        <v>€ million</v>
      </c>
      <c r="D22" s="150"/>
      <c r="E22" s="150" t="str">
        <f>E3</f>
        <v>Euro</v>
      </c>
    </row>
    <row r="23" spans="1:8" x14ac:dyDescent="0.2">
      <c r="A23" s="145" t="str">
        <f>A4</f>
        <v>State</v>
      </c>
      <c r="C23" s="177">
        <f>E23/$C$2</f>
        <v>1115.3205910900001</v>
      </c>
      <c r="E23" s="186">
        <f>E27-E25-E24</f>
        <v>1115320591.0900002</v>
      </c>
      <c r="G23" s="185"/>
      <c r="H23" s="199" t="str">
        <f>FIXED((C23),2)&amp;" milj. €."</f>
        <v>1 115,32 milj. €.</v>
      </c>
    </row>
    <row r="24" spans="1:8" x14ac:dyDescent="0.2">
      <c r="A24" s="117" t="str">
        <f>A6</f>
        <v>Employees</v>
      </c>
      <c r="B24" s="117"/>
      <c r="C24" s="177">
        <f>E24/$C$2</f>
        <v>267</v>
      </c>
      <c r="E24" s="186">
        <v>267000000</v>
      </c>
      <c r="G24" s="185"/>
      <c r="H24" s="199" t="str">
        <f>FIXED((C24),2)&amp;" milj. €."</f>
        <v>267,00 milj. €.</v>
      </c>
    </row>
    <row r="25" spans="1:8" x14ac:dyDescent="0.2">
      <c r="A25" s="145" t="str">
        <f>A7</f>
        <v>Municipalities</v>
      </c>
      <c r="C25" s="177">
        <f>E25/$C$2</f>
        <v>461.48396212</v>
      </c>
      <c r="E25" s="184">
        <v>461483962.12</v>
      </c>
      <c r="H25" s="199" t="str">
        <f>FIXED((C25),2)&amp;" milj. €."</f>
        <v>461,48 milj. €.</v>
      </c>
    </row>
    <row r="26" spans="1:8" ht="6.75" customHeight="1" x14ac:dyDescent="0.2">
      <c r="C26" s="177"/>
    </row>
    <row r="27" spans="1:8" x14ac:dyDescent="0.2">
      <c r="A27" s="176" t="str">
        <f>A10</f>
        <v>Total</v>
      </c>
      <c r="B27" s="176"/>
      <c r="C27" s="181">
        <f>SUM(C23:C25)</f>
        <v>1843.80455321</v>
      </c>
      <c r="E27" s="182">
        <v>1843804553.21</v>
      </c>
      <c r="G27" s="187"/>
    </row>
    <row r="29" spans="1:8" x14ac:dyDescent="0.2">
      <c r="A29" s="75" t="s">
        <v>589</v>
      </c>
    </row>
    <row r="34" spans="7:7" x14ac:dyDescent="0.2">
      <c r="G34" s="152"/>
    </row>
  </sheetData>
  <sortState xmlns:xlrd2="http://schemas.microsoft.com/office/spreadsheetml/2017/richdata2" ref="A23:E25">
    <sortCondition descending="1" ref="E23:E25"/>
  </sortState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&amp;P(&amp;N)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02"/>
  <dimension ref="A1:L464"/>
  <sheetViews>
    <sheetView zoomScaleNormal="100" workbookViewId="0">
      <pane xSplit="1" ySplit="4" topLeftCell="B5" activePane="bottomRight" state="frozen"/>
      <selection activeCell="A45" sqref="A45"/>
      <selection pane="topRight" activeCell="A45" sqref="A45"/>
      <selection pane="bottomLeft" activeCell="A45" sqref="A45"/>
      <selection pane="bottomRight" activeCell="B5" sqref="B5"/>
    </sheetView>
  </sheetViews>
  <sheetFormatPr defaultColWidth="9.140625" defaultRowHeight="12.75" x14ac:dyDescent="0.2"/>
  <cols>
    <col min="1" max="1" width="9.140625" style="10"/>
    <col min="2" max="2" width="13.28515625" style="10" bestFit="1" customWidth="1"/>
    <col min="3" max="3" width="14.140625" style="9" bestFit="1" customWidth="1"/>
    <col min="4" max="4" width="16.28515625" style="10" customWidth="1"/>
    <col min="5" max="5" width="14.140625" style="10" customWidth="1"/>
    <col min="6" max="16384" width="9.140625" style="10"/>
  </cols>
  <sheetData>
    <row r="1" spans="1:8" s="65" customFormat="1" ht="54" customHeight="1" x14ac:dyDescent="0.25">
      <c r="A1" s="85" t="s">
        <v>51</v>
      </c>
      <c r="B1" s="244" t="str">
        <f>"Number of recipients of basic unemployment allowance, labour market subsidy or earnings-related unemployment allowance at end of month, 1990-"&amp;E449</f>
        <v>Number of recipients of basic unemployment allowance, labour market subsidy or earnings-related unemployment allowance at end of month, 1990-2022</v>
      </c>
      <c r="C1" s="244"/>
      <c r="D1" s="244"/>
      <c r="E1" s="244"/>
      <c r="F1" s="244"/>
      <c r="G1" s="215"/>
      <c r="H1" s="34"/>
    </row>
    <row r="2" spans="1:8" s="16" customFormat="1" ht="6.75" customHeight="1" x14ac:dyDescent="0.2">
      <c r="B2" s="202" t="str">
        <f>CONCATENATE(LEFT(B1,LEN(B1)-9),"2000–",(RIGHT(B1,4)))</f>
        <v>Number of recipients of basic unemployment allowance, labour market subsidy or earnings-related unemployment allowance at end of month, 2000–2022</v>
      </c>
      <c r="C2" s="21"/>
      <c r="D2" s="20"/>
      <c r="E2" s="20"/>
    </row>
    <row r="3" spans="1:8" s="16" customFormat="1" x14ac:dyDescent="0.2">
      <c r="A3" s="67" t="s">
        <v>3</v>
      </c>
      <c r="B3" s="243" t="s">
        <v>4</v>
      </c>
      <c r="C3" s="243"/>
      <c r="D3" s="243"/>
      <c r="E3" s="37"/>
    </row>
    <row r="4" spans="1:8" s="17" customFormat="1" ht="51" customHeight="1" x14ac:dyDescent="0.2">
      <c r="A4" s="72"/>
      <c r="B4" s="231" t="s">
        <v>14</v>
      </c>
      <c r="C4" s="231" t="s">
        <v>9</v>
      </c>
      <c r="D4" s="84" t="s">
        <v>26</v>
      </c>
      <c r="E4" s="38"/>
    </row>
    <row r="5" spans="1:8" ht="18" customHeight="1" x14ac:dyDescent="0.2">
      <c r="A5" s="10" t="s">
        <v>393</v>
      </c>
      <c r="B5" s="88">
        <v>77536</v>
      </c>
      <c r="C5" s="87" t="s">
        <v>27</v>
      </c>
      <c r="D5" s="87">
        <v>72326</v>
      </c>
      <c r="E5" s="40"/>
    </row>
    <row r="6" spans="1:8" x14ac:dyDescent="0.2">
      <c r="A6" s="10" t="s">
        <v>394</v>
      </c>
      <c r="B6" s="88">
        <v>76896</v>
      </c>
      <c r="C6" s="87" t="s">
        <v>27</v>
      </c>
      <c r="D6" s="87">
        <v>72994</v>
      </c>
      <c r="E6" s="40"/>
    </row>
    <row r="7" spans="1:8" x14ac:dyDescent="0.2">
      <c r="A7" s="10" t="s">
        <v>395</v>
      </c>
      <c r="B7" s="88">
        <v>74709</v>
      </c>
      <c r="C7" s="87" t="s">
        <v>27</v>
      </c>
      <c r="D7" s="87">
        <v>68318</v>
      </c>
      <c r="E7" s="40"/>
    </row>
    <row r="8" spans="1:8" x14ac:dyDescent="0.2">
      <c r="A8" s="10" t="s">
        <v>396</v>
      </c>
      <c r="B8" s="88">
        <v>74056</v>
      </c>
      <c r="C8" s="87" t="s">
        <v>27</v>
      </c>
      <c r="D8" s="87">
        <v>66632</v>
      </c>
      <c r="E8" s="40"/>
    </row>
    <row r="9" spans="1:8" x14ac:dyDescent="0.2">
      <c r="A9" s="10" t="s">
        <v>397</v>
      </c>
      <c r="B9" s="88">
        <v>64441</v>
      </c>
      <c r="C9" s="87" t="s">
        <v>27</v>
      </c>
      <c r="D9" s="87">
        <v>54928</v>
      </c>
      <c r="E9" s="40"/>
    </row>
    <row r="10" spans="1:8" x14ac:dyDescent="0.2">
      <c r="A10" s="10" t="s">
        <v>398</v>
      </c>
      <c r="B10" s="88">
        <v>65600</v>
      </c>
      <c r="C10" s="87" t="s">
        <v>27</v>
      </c>
      <c r="D10" s="87">
        <v>53491</v>
      </c>
      <c r="E10" s="40"/>
    </row>
    <row r="11" spans="1:8" x14ac:dyDescent="0.2">
      <c r="A11" s="10" t="s">
        <v>399</v>
      </c>
      <c r="B11" s="88">
        <v>68335</v>
      </c>
      <c r="C11" s="87" t="s">
        <v>27</v>
      </c>
      <c r="D11" s="87">
        <v>60276</v>
      </c>
      <c r="E11" s="40"/>
    </row>
    <row r="12" spans="1:8" x14ac:dyDescent="0.2">
      <c r="A12" s="10" t="s">
        <v>400</v>
      </c>
      <c r="B12" s="88">
        <v>63703</v>
      </c>
      <c r="C12" s="87" t="s">
        <v>27</v>
      </c>
      <c r="D12" s="87">
        <v>55001</v>
      </c>
      <c r="E12" s="40"/>
    </row>
    <row r="13" spans="1:8" x14ac:dyDescent="0.2">
      <c r="A13" s="10" t="s">
        <v>401</v>
      </c>
      <c r="B13" s="88">
        <v>67715</v>
      </c>
      <c r="C13" s="87" t="s">
        <v>27</v>
      </c>
      <c r="D13" s="87">
        <v>58788</v>
      </c>
      <c r="E13" s="40"/>
    </row>
    <row r="14" spans="1:8" x14ac:dyDescent="0.2">
      <c r="A14" s="10" t="s">
        <v>402</v>
      </c>
      <c r="B14" s="88">
        <v>70503</v>
      </c>
      <c r="C14" s="87" t="s">
        <v>27</v>
      </c>
      <c r="D14" s="87">
        <v>61721</v>
      </c>
      <c r="E14" s="40"/>
    </row>
    <row r="15" spans="1:8" x14ac:dyDescent="0.2">
      <c r="A15" s="10" t="s">
        <v>403</v>
      </c>
      <c r="B15" s="88">
        <v>73382</v>
      </c>
      <c r="C15" s="87" t="s">
        <v>27</v>
      </c>
      <c r="D15" s="87">
        <v>65603</v>
      </c>
      <c r="E15" s="40"/>
    </row>
    <row r="16" spans="1:8" x14ac:dyDescent="0.2">
      <c r="A16" s="10" t="s">
        <v>404</v>
      </c>
      <c r="B16" s="88">
        <v>74769</v>
      </c>
      <c r="C16" s="87" t="s">
        <v>27</v>
      </c>
      <c r="D16" s="87">
        <v>77824</v>
      </c>
      <c r="E16" s="40"/>
    </row>
    <row r="17" spans="1:5" ht="18" customHeight="1" x14ac:dyDescent="0.2">
      <c r="A17" s="10" t="s">
        <v>405</v>
      </c>
      <c r="B17" s="88">
        <v>81905</v>
      </c>
      <c r="C17" s="87" t="s">
        <v>27</v>
      </c>
      <c r="D17" s="87">
        <v>80552</v>
      </c>
      <c r="E17" s="40"/>
    </row>
    <row r="18" spans="1:5" x14ac:dyDescent="0.2">
      <c r="A18" s="10" t="s">
        <v>406</v>
      </c>
      <c r="B18" s="88">
        <v>78804</v>
      </c>
      <c r="C18" s="87" t="s">
        <v>27</v>
      </c>
      <c r="D18" s="87">
        <v>80559</v>
      </c>
      <c r="E18" s="40"/>
    </row>
    <row r="19" spans="1:5" x14ac:dyDescent="0.2">
      <c r="A19" s="10" t="s">
        <v>407</v>
      </c>
      <c r="B19" s="88">
        <v>77443</v>
      </c>
      <c r="C19" s="87" t="s">
        <v>27</v>
      </c>
      <c r="D19" s="87">
        <v>80296</v>
      </c>
      <c r="E19" s="40"/>
    </row>
    <row r="20" spans="1:5" x14ac:dyDescent="0.2">
      <c r="A20" s="10" t="s">
        <v>408</v>
      </c>
      <c r="B20" s="88">
        <v>75251</v>
      </c>
      <c r="C20" s="87" t="s">
        <v>27</v>
      </c>
      <c r="D20" s="87">
        <v>74857</v>
      </c>
      <c r="E20" s="40"/>
    </row>
    <row r="21" spans="1:5" x14ac:dyDescent="0.2">
      <c r="A21" s="10" t="s">
        <v>409</v>
      </c>
      <c r="B21" s="88">
        <v>69735</v>
      </c>
      <c r="C21" s="87" t="s">
        <v>27</v>
      </c>
      <c r="D21" s="87">
        <v>68708</v>
      </c>
      <c r="E21" s="40"/>
    </row>
    <row r="22" spans="1:5" x14ac:dyDescent="0.2">
      <c r="A22" s="10" t="s">
        <v>410</v>
      </c>
      <c r="B22" s="88">
        <v>67990</v>
      </c>
      <c r="C22" s="87" t="s">
        <v>27</v>
      </c>
      <c r="D22" s="87">
        <v>66460</v>
      </c>
      <c r="E22" s="40"/>
    </row>
    <row r="23" spans="1:5" x14ac:dyDescent="0.2">
      <c r="A23" s="10" t="s">
        <v>411</v>
      </c>
      <c r="B23" s="88">
        <v>72876</v>
      </c>
      <c r="C23" s="87" t="s">
        <v>27</v>
      </c>
      <c r="D23" s="87">
        <v>69887</v>
      </c>
      <c r="E23" s="40"/>
    </row>
    <row r="24" spans="1:5" x14ac:dyDescent="0.2">
      <c r="A24" s="10" t="s">
        <v>412</v>
      </c>
      <c r="B24" s="88">
        <v>65915</v>
      </c>
      <c r="C24" s="87" t="s">
        <v>27</v>
      </c>
      <c r="D24" s="87">
        <v>60167</v>
      </c>
      <c r="E24" s="40"/>
    </row>
    <row r="25" spans="1:5" x14ac:dyDescent="0.2">
      <c r="A25" s="10" t="s">
        <v>413</v>
      </c>
      <c r="B25" s="88">
        <v>68525</v>
      </c>
      <c r="C25" s="87" t="s">
        <v>27</v>
      </c>
      <c r="D25" s="87">
        <v>60472</v>
      </c>
      <c r="E25" s="40"/>
    </row>
    <row r="26" spans="1:5" x14ac:dyDescent="0.2">
      <c r="A26" s="10" t="s">
        <v>414</v>
      </c>
      <c r="B26" s="88">
        <v>71042</v>
      </c>
      <c r="C26" s="87" t="s">
        <v>27</v>
      </c>
      <c r="D26" s="87">
        <v>63517</v>
      </c>
      <c r="E26" s="40"/>
    </row>
    <row r="27" spans="1:5" x14ac:dyDescent="0.2">
      <c r="A27" s="10" t="s">
        <v>415</v>
      </c>
      <c r="B27" s="88">
        <v>73843</v>
      </c>
      <c r="C27" s="87" t="s">
        <v>27</v>
      </c>
      <c r="D27" s="87">
        <v>66627</v>
      </c>
      <c r="E27" s="40"/>
    </row>
    <row r="28" spans="1:5" x14ac:dyDescent="0.2">
      <c r="A28" s="10" t="s">
        <v>416</v>
      </c>
      <c r="B28" s="88">
        <v>80330</v>
      </c>
      <c r="C28" s="87" t="s">
        <v>27</v>
      </c>
      <c r="D28" s="87">
        <v>76953</v>
      </c>
      <c r="E28" s="40"/>
    </row>
    <row r="29" spans="1:5" ht="18" customHeight="1" x14ac:dyDescent="0.2">
      <c r="A29" s="10" t="s">
        <v>417</v>
      </c>
      <c r="B29" s="88">
        <v>83211</v>
      </c>
      <c r="C29" s="87" t="s">
        <v>27</v>
      </c>
      <c r="D29" s="87">
        <v>79462</v>
      </c>
      <c r="E29" s="40"/>
    </row>
    <row r="30" spans="1:5" x14ac:dyDescent="0.2">
      <c r="A30" s="10" t="s">
        <v>418</v>
      </c>
      <c r="B30" s="88">
        <v>78322</v>
      </c>
      <c r="C30" s="87" t="s">
        <v>27</v>
      </c>
      <c r="D30" s="87">
        <v>76964</v>
      </c>
      <c r="E30" s="40"/>
    </row>
    <row r="31" spans="1:5" x14ac:dyDescent="0.2">
      <c r="A31" s="10" t="s">
        <v>419</v>
      </c>
      <c r="B31" s="88">
        <v>73249</v>
      </c>
      <c r="C31" s="87" t="s">
        <v>27</v>
      </c>
      <c r="D31" s="87">
        <v>71944</v>
      </c>
      <c r="E31" s="40"/>
    </row>
    <row r="32" spans="1:5" x14ac:dyDescent="0.2">
      <c r="A32" s="10" t="s">
        <v>420</v>
      </c>
      <c r="B32" s="88">
        <v>73391</v>
      </c>
      <c r="C32" s="87" t="s">
        <v>27</v>
      </c>
      <c r="D32" s="87">
        <v>67448</v>
      </c>
      <c r="E32" s="40"/>
    </row>
    <row r="33" spans="1:5" x14ac:dyDescent="0.2">
      <c r="A33" s="10" t="s">
        <v>421</v>
      </c>
      <c r="B33" s="88">
        <v>66598</v>
      </c>
      <c r="C33" s="87" t="s">
        <v>27</v>
      </c>
      <c r="D33" s="87">
        <v>56503</v>
      </c>
      <c r="E33" s="40"/>
    </row>
    <row r="34" spans="1:5" x14ac:dyDescent="0.2">
      <c r="A34" s="10" t="s">
        <v>422</v>
      </c>
      <c r="B34" s="88">
        <v>68269</v>
      </c>
      <c r="C34" s="87" t="s">
        <v>27</v>
      </c>
      <c r="D34" s="87">
        <v>54538</v>
      </c>
      <c r="E34" s="40"/>
    </row>
    <row r="35" spans="1:5" x14ac:dyDescent="0.2">
      <c r="A35" s="10" t="s">
        <v>423</v>
      </c>
      <c r="B35" s="88">
        <v>73473</v>
      </c>
      <c r="C35" s="87" t="s">
        <v>27</v>
      </c>
      <c r="D35" s="87">
        <v>62918</v>
      </c>
      <c r="E35" s="40"/>
    </row>
    <row r="36" spans="1:5" x14ac:dyDescent="0.2">
      <c r="A36" s="10" t="s">
        <v>424</v>
      </c>
      <c r="B36" s="88">
        <v>66120</v>
      </c>
      <c r="C36" s="87" t="s">
        <v>27</v>
      </c>
      <c r="D36" s="87">
        <v>54372</v>
      </c>
      <c r="E36" s="40"/>
    </row>
    <row r="37" spans="1:5" x14ac:dyDescent="0.2">
      <c r="A37" s="10" t="s">
        <v>425</v>
      </c>
      <c r="B37" s="88">
        <v>68766</v>
      </c>
      <c r="C37" s="87" t="s">
        <v>27</v>
      </c>
      <c r="D37" s="87">
        <v>56036</v>
      </c>
      <c r="E37" s="40"/>
    </row>
    <row r="38" spans="1:5" x14ac:dyDescent="0.2">
      <c r="A38" s="10" t="s">
        <v>426</v>
      </c>
      <c r="B38" s="88">
        <v>70109</v>
      </c>
      <c r="C38" s="87" t="s">
        <v>27</v>
      </c>
      <c r="D38" s="87">
        <v>58473</v>
      </c>
      <c r="E38" s="40"/>
    </row>
    <row r="39" spans="1:5" x14ac:dyDescent="0.2">
      <c r="A39" s="10" t="s">
        <v>427</v>
      </c>
      <c r="B39" s="88">
        <v>72462</v>
      </c>
      <c r="C39" s="87" t="s">
        <v>27</v>
      </c>
      <c r="D39" s="87">
        <v>62056</v>
      </c>
      <c r="E39" s="40"/>
    </row>
    <row r="40" spans="1:5" x14ac:dyDescent="0.2">
      <c r="A40" s="10" t="s">
        <v>428</v>
      </c>
      <c r="B40" s="88">
        <v>79126</v>
      </c>
      <c r="C40" s="87" t="s">
        <v>27</v>
      </c>
      <c r="D40" s="87">
        <v>70907</v>
      </c>
      <c r="E40" s="40"/>
    </row>
    <row r="41" spans="1:5" ht="18" customHeight="1" x14ac:dyDescent="0.2">
      <c r="A41" s="10" t="s">
        <v>429</v>
      </c>
      <c r="B41" s="88">
        <v>75921</v>
      </c>
      <c r="C41" s="87" t="s">
        <v>27</v>
      </c>
      <c r="D41" s="87">
        <v>72522</v>
      </c>
      <c r="E41" s="40"/>
    </row>
    <row r="42" spans="1:5" x14ac:dyDescent="0.2">
      <c r="A42" s="10" t="s">
        <v>430</v>
      </c>
      <c r="B42" s="88">
        <v>70973</v>
      </c>
      <c r="C42" s="87" t="s">
        <v>27</v>
      </c>
      <c r="D42" s="87">
        <v>70579</v>
      </c>
      <c r="E42" s="40"/>
    </row>
    <row r="43" spans="1:5" x14ac:dyDescent="0.2">
      <c r="A43" s="10" t="s">
        <v>431</v>
      </c>
      <c r="B43" s="88">
        <v>67706</v>
      </c>
      <c r="C43" s="87" t="s">
        <v>27</v>
      </c>
      <c r="D43" s="87">
        <v>67457</v>
      </c>
      <c r="E43" s="40"/>
    </row>
    <row r="44" spans="1:5" x14ac:dyDescent="0.2">
      <c r="A44" s="10" t="s">
        <v>432</v>
      </c>
      <c r="B44" s="88">
        <v>64302</v>
      </c>
      <c r="C44" s="87" t="s">
        <v>27</v>
      </c>
      <c r="D44" s="87">
        <v>63681</v>
      </c>
      <c r="E44" s="40"/>
    </row>
    <row r="45" spans="1:5" x14ac:dyDescent="0.2">
      <c r="A45" s="10" t="s">
        <v>433</v>
      </c>
      <c r="B45" s="88">
        <v>54880</v>
      </c>
      <c r="C45" s="87" t="s">
        <v>27</v>
      </c>
      <c r="D45" s="87">
        <v>52284</v>
      </c>
      <c r="E45" s="40"/>
    </row>
    <row r="46" spans="1:5" x14ac:dyDescent="0.2">
      <c r="A46" s="10" t="s">
        <v>434</v>
      </c>
      <c r="B46" s="88">
        <v>55198</v>
      </c>
      <c r="C46" s="87" t="s">
        <v>27</v>
      </c>
      <c r="D46" s="87">
        <v>49858</v>
      </c>
      <c r="E46" s="40"/>
    </row>
    <row r="47" spans="1:5" x14ac:dyDescent="0.2">
      <c r="A47" s="10" t="s">
        <v>435</v>
      </c>
      <c r="B47" s="88">
        <v>60229</v>
      </c>
      <c r="C47" s="87" t="s">
        <v>27</v>
      </c>
      <c r="D47" s="87">
        <v>58343</v>
      </c>
      <c r="E47" s="40"/>
    </row>
    <row r="48" spans="1:5" x14ac:dyDescent="0.2">
      <c r="A48" s="10" t="s">
        <v>436</v>
      </c>
      <c r="B48" s="88">
        <v>52137</v>
      </c>
      <c r="C48" s="87" t="s">
        <v>27</v>
      </c>
      <c r="D48" s="87">
        <v>49211</v>
      </c>
      <c r="E48" s="40"/>
    </row>
    <row r="49" spans="1:5" x14ac:dyDescent="0.2">
      <c r="A49" s="10" t="s">
        <v>437</v>
      </c>
      <c r="B49" s="88">
        <v>51914</v>
      </c>
      <c r="C49" s="87" t="s">
        <v>27</v>
      </c>
      <c r="D49" s="87">
        <v>49465</v>
      </c>
      <c r="E49" s="40"/>
    </row>
    <row r="50" spans="1:5" x14ac:dyDescent="0.2">
      <c r="A50" s="10" t="s">
        <v>438</v>
      </c>
      <c r="B50" s="88">
        <v>51835</v>
      </c>
      <c r="C50" s="87" t="s">
        <v>27</v>
      </c>
      <c r="D50" s="87">
        <v>51053</v>
      </c>
      <c r="E50" s="40"/>
    </row>
    <row r="51" spans="1:5" x14ac:dyDescent="0.2">
      <c r="A51" s="10" t="s">
        <v>439</v>
      </c>
      <c r="B51" s="88">
        <v>52886</v>
      </c>
      <c r="C51" s="87" t="s">
        <v>27</v>
      </c>
      <c r="D51" s="87">
        <v>54467</v>
      </c>
      <c r="E51" s="40"/>
    </row>
    <row r="52" spans="1:5" x14ac:dyDescent="0.2">
      <c r="A52" s="10" t="s">
        <v>440</v>
      </c>
      <c r="B52" s="88">
        <v>57251</v>
      </c>
      <c r="C52" s="87" t="s">
        <v>27</v>
      </c>
      <c r="D52" s="87">
        <v>61405</v>
      </c>
      <c r="E52" s="40"/>
    </row>
    <row r="53" spans="1:5" ht="18" customHeight="1" x14ac:dyDescent="0.2">
      <c r="A53" s="10" t="s">
        <v>441</v>
      </c>
      <c r="B53" s="88">
        <v>53252</v>
      </c>
      <c r="C53" s="87" t="s">
        <v>27</v>
      </c>
      <c r="D53" s="87">
        <v>61061</v>
      </c>
      <c r="E53" s="40"/>
    </row>
    <row r="54" spans="1:5" x14ac:dyDescent="0.2">
      <c r="A54" s="10" t="s">
        <v>442</v>
      </c>
      <c r="B54" s="88">
        <v>49158</v>
      </c>
      <c r="C54" s="87" t="s">
        <v>27</v>
      </c>
      <c r="D54" s="87">
        <v>58327</v>
      </c>
      <c r="E54" s="40"/>
    </row>
    <row r="55" spans="1:5" x14ac:dyDescent="0.2">
      <c r="A55" s="10" t="s">
        <v>443</v>
      </c>
      <c r="B55" s="88">
        <v>45525</v>
      </c>
      <c r="C55" s="87" t="s">
        <v>27</v>
      </c>
      <c r="D55" s="87">
        <v>54259</v>
      </c>
      <c r="E55" s="40"/>
    </row>
    <row r="56" spans="1:5" x14ac:dyDescent="0.2">
      <c r="A56" s="10" t="s">
        <v>444</v>
      </c>
      <c r="B56" s="88">
        <v>41321</v>
      </c>
      <c r="C56" s="87" t="s">
        <v>27</v>
      </c>
      <c r="D56" s="87">
        <v>49312</v>
      </c>
      <c r="E56" s="40"/>
    </row>
    <row r="57" spans="1:5" x14ac:dyDescent="0.2">
      <c r="A57" s="10" t="s">
        <v>445</v>
      </c>
      <c r="B57" s="88">
        <v>34537</v>
      </c>
      <c r="C57" s="87" t="s">
        <v>27</v>
      </c>
      <c r="D57" s="87">
        <v>41325</v>
      </c>
      <c r="E57" s="40"/>
    </row>
    <row r="58" spans="1:5" x14ac:dyDescent="0.2">
      <c r="A58" s="10" t="s">
        <v>446</v>
      </c>
      <c r="B58" s="88">
        <v>34906</v>
      </c>
      <c r="C58" s="87" t="s">
        <v>27</v>
      </c>
      <c r="D58" s="87">
        <v>42183</v>
      </c>
      <c r="E58" s="40"/>
    </row>
    <row r="59" spans="1:5" x14ac:dyDescent="0.2">
      <c r="A59" s="10" t="s">
        <v>447</v>
      </c>
      <c r="B59" s="88">
        <v>38075</v>
      </c>
      <c r="C59" s="87" t="s">
        <v>27</v>
      </c>
      <c r="D59" s="87">
        <v>49348</v>
      </c>
      <c r="E59" s="40"/>
    </row>
    <row r="60" spans="1:5" x14ac:dyDescent="0.2">
      <c r="A60" s="10" t="s">
        <v>448</v>
      </c>
      <c r="B60" s="88">
        <v>33531</v>
      </c>
      <c r="C60" s="87" t="s">
        <v>27</v>
      </c>
      <c r="D60" s="87">
        <v>41288</v>
      </c>
      <c r="E60" s="40"/>
    </row>
    <row r="61" spans="1:5" x14ac:dyDescent="0.2">
      <c r="A61" s="10" t="s">
        <v>449</v>
      </c>
      <c r="B61" s="88">
        <v>33440</v>
      </c>
      <c r="C61" s="87" t="s">
        <v>27</v>
      </c>
      <c r="D61" s="87">
        <v>40189</v>
      </c>
      <c r="E61" s="40"/>
    </row>
    <row r="62" spans="1:5" x14ac:dyDescent="0.2">
      <c r="A62" s="10" t="s">
        <v>450</v>
      </c>
      <c r="B62" s="88">
        <v>33417</v>
      </c>
      <c r="C62" s="87" t="s">
        <v>27</v>
      </c>
      <c r="D62" s="87">
        <v>41681</v>
      </c>
      <c r="E62" s="40"/>
    </row>
    <row r="63" spans="1:5" x14ac:dyDescent="0.2">
      <c r="A63" s="10" t="s">
        <v>451</v>
      </c>
      <c r="B63" s="88">
        <v>34200</v>
      </c>
      <c r="C63" s="87" t="s">
        <v>27</v>
      </c>
      <c r="D63" s="87">
        <v>44972</v>
      </c>
      <c r="E63" s="40"/>
    </row>
    <row r="64" spans="1:5" x14ac:dyDescent="0.2">
      <c r="A64" s="10" t="s">
        <v>452</v>
      </c>
      <c r="B64" s="88">
        <v>37738</v>
      </c>
      <c r="C64" s="87" t="s">
        <v>27</v>
      </c>
      <c r="D64" s="87">
        <v>50505</v>
      </c>
      <c r="E64" s="40"/>
    </row>
    <row r="65" spans="1:5" ht="18" customHeight="1" x14ac:dyDescent="0.2">
      <c r="A65" s="10" t="s">
        <v>453</v>
      </c>
      <c r="B65" s="88">
        <v>37026</v>
      </c>
      <c r="C65" s="87" t="s">
        <v>27</v>
      </c>
      <c r="D65" s="87">
        <v>51483</v>
      </c>
      <c r="E65" s="40"/>
    </row>
    <row r="66" spans="1:5" x14ac:dyDescent="0.2">
      <c r="A66" s="10" t="s">
        <v>454</v>
      </c>
      <c r="B66" s="88">
        <v>36409</v>
      </c>
      <c r="C66" s="87" t="s">
        <v>27</v>
      </c>
      <c r="D66" s="87">
        <v>51588</v>
      </c>
      <c r="E66" s="40"/>
    </row>
    <row r="67" spans="1:5" x14ac:dyDescent="0.2">
      <c r="A67" s="10" t="s">
        <v>455</v>
      </c>
      <c r="B67" s="88">
        <v>32917</v>
      </c>
      <c r="C67" s="87" t="s">
        <v>27</v>
      </c>
      <c r="D67" s="87">
        <v>47200</v>
      </c>
      <c r="E67" s="40"/>
    </row>
    <row r="68" spans="1:5" x14ac:dyDescent="0.2">
      <c r="A68" s="10" t="s">
        <v>456</v>
      </c>
      <c r="B68" s="88">
        <v>30590</v>
      </c>
      <c r="C68" s="87" t="s">
        <v>27</v>
      </c>
      <c r="D68" s="87">
        <v>44535</v>
      </c>
      <c r="E68" s="40"/>
    </row>
    <row r="69" spans="1:5" x14ac:dyDescent="0.2">
      <c r="A69" s="10" t="s">
        <v>457</v>
      </c>
      <c r="B69" s="88">
        <v>26921</v>
      </c>
      <c r="C69" s="87" t="s">
        <v>27</v>
      </c>
      <c r="D69" s="87">
        <v>38643</v>
      </c>
      <c r="E69" s="40"/>
    </row>
    <row r="70" spans="1:5" x14ac:dyDescent="0.2">
      <c r="A70" s="10" t="s">
        <v>458</v>
      </c>
      <c r="B70" s="88">
        <v>29846</v>
      </c>
      <c r="C70" s="87" t="s">
        <v>27</v>
      </c>
      <c r="D70" s="87">
        <v>41959</v>
      </c>
      <c r="E70" s="40"/>
    </row>
    <row r="71" spans="1:5" x14ac:dyDescent="0.2">
      <c r="A71" s="10" t="s">
        <v>459</v>
      </c>
      <c r="B71" s="88">
        <v>33712</v>
      </c>
      <c r="C71" s="87" t="s">
        <v>27</v>
      </c>
      <c r="D71" s="87">
        <v>48982</v>
      </c>
      <c r="E71" s="40"/>
    </row>
    <row r="72" spans="1:5" x14ac:dyDescent="0.2">
      <c r="A72" s="10" t="s">
        <v>460</v>
      </c>
      <c r="B72" s="88">
        <v>31134</v>
      </c>
      <c r="C72" s="87" t="s">
        <v>27</v>
      </c>
      <c r="D72" s="87">
        <v>41245</v>
      </c>
      <c r="E72" s="40"/>
    </row>
    <row r="73" spans="1:5" x14ac:dyDescent="0.2">
      <c r="A73" s="10" t="s">
        <v>461</v>
      </c>
      <c r="B73" s="88">
        <v>33848</v>
      </c>
      <c r="C73" s="87" t="s">
        <v>27</v>
      </c>
      <c r="D73" s="87">
        <v>42827</v>
      </c>
      <c r="E73" s="40"/>
    </row>
    <row r="74" spans="1:5" x14ac:dyDescent="0.2">
      <c r="A74" s="10" t="s">
        <v>462</v>
      </c>
      <c r="B74" s="88">
        <v>38239</v>
      </c>
      <c r="C74" s="87" t="s">
        <v>27</v>
      </c>
      <c r="D74" s="87">
        <v>48092</v>
      </c>
      <c r="E74" s="40"/>
    </row>
    <row r="75" spans="1:5" x14ac:dyDescent="0.2">
      <c r="A75" s="10" t="s">
        <v>463</v>
      </c>
      <c r="B75" s="88">
        <v>44184</v>
      </c>
      <c r="C75" s="87" t="s">
        <v>27</v>
      </c>
      <c r="D75" s="87">
        <v>56151</v>
      </c>
      <c r="E75" s="40"/>
    </row>
    <row r="76" spans="1:5" x14ac:dyDescent="0.2">
      <c r="A76" s="10" t="s">
        <v>464</v>
      </c>
      <c r="B76" s="88">
        <v>50827</v>
      </c>
      <c r="C76" s="87" t="s">
        <v>27</v>
      </c>
      <c r="D76" s="87">
        <v>74268</v>
      </c>
      <c r="E76" s="40"/>
    </row>
    <row r="77" spans="1:5" ht="18" customHeight="1" x14ac:dyDescent="0.2">
      <c r="A77" s="10" t="s">
        <v>465</v>
      </c>
      <c r="B77" s="88">
        <v>57146</v>
      </c>
      <c r="C77" s="87" t="s">
        <v>27</v>
      </c>
      <c r="D77" s="87">
        <v>86520</v>
      </c>
      <c r="E77" s="40"/>
    </row>
    <row r="78" spans="1:5" x14ac:dyDescent="0.2">
      <c r="A78" s="10" t="s">
        <v>466</v>
      </c>
      <c r="B78" s="88">
        <v>62961</v>
      </c>
      <c r="C78" s="87" t="s">
        <v>27</v>
      </c>
      <c r="D78" s="87">
        <v>94948</v>
      </c>
      <c r="E78" s="40"/>
    </row>
    <row r="79" spans="1:5" x14ac:dyDescent="0.2">
      <c r="A79" s="10" t="s">
        <v>467</v>
      </c>
      <c r="B79" s="88">
        <v>66369</v>
      </c>
      <c r="C79" s="87" t="s">
        <v>27</v>
      </c>
      <c r="D79" s="87">
        <v>97458</v>
      </c>
      <c r="E79" s="40"/>
    </row>
    <row r="80" spans="1:5" x14ac:dyDescent="0.2">
      <c r="A80" s="10" t="s">
        <v>468</v>
      </c>
      <c r="B80" s="88">
        <v>70135</v>
      </c>
      <c r="C80" s="87" t="s">
        <v>27</v>
      </c>
      <c r="D80" s="87">
        <v>102763</v>
      </c>
      <c r="E80" s="40"/>
    </row>
    <row r="81" spans="1:5" x14ac:dyDescent="0.2">
      <c r="A81" s="10" t="s">
        <v>469</v>
      </c>
      <c r="B81" s="88">
        <v>72783</v>
      </c>
      <c r="C81" s="87" t="s">
        <v>27</v>
      </c>
      <c r="D81" s="87">
        <v>98938</v>
      </c>
      <c r="E81" s="40"/>
    </row>
    <row r="82" spans="1:5" x14ac:dyDescent="0.2">
      <c r="A82" s="10" t="s">
        <v>470</v>
      </c>
      <c r="B82" s="88">
        <v>83976</v>
      </c>
      <c r="C82" s="87" t="s">
        <v>27</v>
      </c>
      <c r="D82" s="87">
        <v>108795</v>
      </c>
      <c r="E82" s="40"/>
    </row>
    <row r="83" spans="1:5" x14ac:dyDescent="0.2">
      <c r="A83" s="10" t="s">
        <v>471</v>
      </c>
      <c r="B83" s="88">
        <v>94591</v>
      </c>
      <c r="C83" s="87" t="s">
        <v>27</v>
      </c>
      <c r="D83" s="87">
        <v>124074</v>
      </c>
      <c r="E83" s="40"/>
    </row>
    <row r="84" spans="1:5" x14ac:dyDescent="0.2">
      <c r="A84" s="10" t="s">
        <v>472</v>
      </c>
      <c r="B84" s="88">
        <v>93788</v>
      </c>
      <c r="C84" s="87" t="s">
        <v>27</v>
      </c>
      <c r="D84" s="87">
        <v>118645</v>
      </c>
      <c r="E84" s="40"/>
    </row>
    <row r="85" spans="1:5" x14ac:dyDescent="0.2">
      <c r="A85" s="10" t="s">
        <v>473</v>
      </c>
      <c r="B85" s="88">
        <v>100275</v>
      </c>
      <c r="C85" s="87" t="s">
        <v>27</v>
      </c>
      <c r="D85" s="87">
        <v>133792</v>
      </c>
      <c r="E85" s="40"/>
    </row>
    <row r="86" spans="1:5" x14ac:dyDescent="0.2">
      <c r="A86" s="10" t="s">
        <v>474</v>
      </c>
      <c r="B86" s="88">
        <v>108052</v>
      </c>
      <c r="C86" s="87" t="s">
        <v>27</v>
      </c>
      <c r="D86" s="87">
        <v>145281</v>
      </c>
      <c r="E86" s="40"/>
    </row>
    <row r="87" spans="1:5" x14ac:dyDescent="0.2">
      <c r="A87" s="10" t="s">
        <v>475</v>
      </c>
      <c r="B87" s="88">
        <v>115829</v>
      </c>
      <c r="C87" s="87" t="s">
        <v>27</v>
      </c>
      <c r="D87" s="87">
        <v>158157</v>
      </c>
      <c r="E87" s="40"/>
    </row>
    <row r="88" spans="1:5" x14ac:dyDescent="0.2">
      <c r="A88" s="10" t="s">
        <v>476</v>
      </c>
      <c r="B88" s="88">
        <v>126642</v>
      </c>
      <c r="C88" s="87" t="s">
        <v>27</v>
      </c>
      <c r="D88" s="87">
        <v>183943</v>
      </c>
      <c r="E88" s="40"/>
    </row>
    <row r="89" spans="1:5" ht="18" customHeight="1" x14ac:dyDescent="0.2">
      <c r="A89" s="10" t="s">
        <v>477</v>
      </c>
      <c r="B89" s="88">
        <v>130880</v>
      </c>
      <c r="C89" s="87" t="s">
        <v>27</v>
      </c>
      <c r="D89" s="87">
        <v>182247</v>
      </c>
      <c r="E89" s="40"/>
    </row>
    <row r="90" spans="1:5" x14ac:dyDescent="0.2">
      <c r="A90" s="10" t="s">
        <v>478</v>
      </c>
      <c r="B90" s="88">
        <v>133810</v>
      </c>
      <c r="C90" s="87" t="s">
        <v>27</v>
      </c>
      <c r="D90" s="87">
        <v>185114</v>
      </c>
      <c r="E90" s="40"/>
    </row>
    <row r="91" spans="1:5" x14ac:dyDescent="0.2">
      <c r="A91" s="10" t="s">
        <v>479</v>
      </c>
      <c r="B91" s="88">
        <v>131374</v>
      </c>
      <c r="C91" s="87" t="s">
        <v>27</v>
      </c>
      <c r="D91" s="87">
        <v>186638</v>
      </c>
      <c r="E91" s="40"/>
    </row>
    <row r="92" spans="1:5" x14ac:dyDescent="0.2">
      <c r="A92" s="10" t="s">
        <v>480</v>
      </c>
      <c r="B92" s="88">
        <v>131948</v>
      </c>
      <c r="C92" s="87" t="s">
        <v>27</v>
      </c>
      <c r="D92" s="87">
        <v>188300</v>
      </c>
      <c r="E92" s="40"/>
    </row>
    <row r="93" spans="1:5" x14ac:dyDescent="0.2">
      <c r="A93" s="10" t="s">
        <v>481</v>
      </c>
      <c r="B93" s="88">
        <v>130351</v>
      </c>
      <c r="C93" s="87" t="s">
        <v>27</v>
      </c>
      <c r="D93" s="87">
        <v>182270</v>
      </c>
      <c r="E93" s="40"/>
    </row>
    <row r="94" spans="1:5" x14ac:dyDescent="0.2">
      <c r="A94" s="10" t="s">
        <v>482</v>
      </c>
      <c r="B94" s="88">
        <v>146446</v>
      </c>
      <c r="C94" s="87" t="s">
        <v>27</v>
      </c>
      <c r="D94" s="87">
        <v>189791</v>
      </c>
      <c r="E94" s="40"/>
    </row>
    <row r="95" spans="1:5" x14ac:dyDescent="0.2">
      <c r="A95" s="10" t="s">
        <v>483</v>
      </c>
      <c r="B95" s="88">
        <v>164942</v>
      </c>
      <c r="C95" s="87" t="s">
        <v>27</v>
      </c>
      <c r="D95" s="87">
        <v>202125</v>
      </c>
      <c r="E95" s="40"/>
    </row>
    <row r="96" spans="1:5" x14ac:dyDescent="0.2">
      <c r="A96" s="10" t="s">
        <v>484</v>
      </c>
      <c r="B96" s="88">
        <v>152209</v>
      </c>
      <c r="C96" s="87" t="s">
        <v>27</v>
      </c>
      <c r="D96" s="87">
        <v>199038</v>
      </c>
      <c r="E96" s="40"/>
    </row>
    <row r="97" spans="1:5" x14ac:dyDescent="0.2">
      <c r="A97" s="10" t="s">
        <v>485</v>
      </c>
      <c r="B97" s="88">
        <v>156595</v>
      </c>
      <c r="C97" s="87" t="s">
        <v>27</v>
      </c>
      <c r="D97" s="87">
        <v>206149</v>
      </c>
      <c r="E97" s="40"/>
    </row>
    <row r="98" spans="1:5" x14ac:dyDescent="0.2">
      <c r="A98" s="10" t="s">
        <v>486</v>
      </c>
      <c r="B98" s="88">
        <v>166246</v>
      </c>
      <c r="C98" s="87" t="s">
        <v>27</v>
      </c>
      <c r="D98" s="87">
        <v>219423</v>
      </c>
      <c r="E98" s="40"/>
    </row>
    <row r="99" spans="1:5" x14ac:dyDescent="0.2">
      <c r="A99" s="10" t="s">
        <v>487</v>
      </c>
      <c r="B99" s="88">
        <v>173584</v>
      </c>
      <c r="C99" s="87" t="s">
        <v>27</v>
      </c>
      <c r="D99" s="87">
        <v>230000</v>
      </c>
      <c r="E99" s="40"/>
    </row>
    <row r="100" spans="1:5" x14ac:dyDescent="0.2">
      <c r="A100" s="10" t="s">
        <v>488</v>
      </c>
      <c r="B100" s="88">
        <v>187251</v>
      </c>
      <c r="C100" s="87" t="s">
        <v>27</v>
      </c>
      <c r="D100" s="87">
        <v>258312</v>
      </c>
      <c r="E100" s="40"/>
    </row>
    <row r="101" spans="1:5" ht="18" customHeight="1" x14ac:dyDescent="0.2">
      <c r="A101" s="10" t="s">
        <v>489</v>
      </c>
      <c r="B101" s="88">
        <v>182942</v>
      </c>
      <c r="C101" s="87" t="s">
        <v>27</v>
      </c>
      <c r="D101" s="87">
        <v>261776</v>
      </c>
      <c r="E101" s="40"/>
    </row>
    <row r="102" spans="1:5" x14ac:dyDescent="0.2">
      <c r="A102" s="10" t="s">
        <v>490</v>
      </c>
      <c r="B102" s="88">
        <v>186204</v>
      </c>
      <c r="C102" s="87" t="s">
        <v>27</v>
      </c>
      <c r="D102" s="87">
        <v>261997</v>
      </c>
      <c r="E102" s="40"/>
    </row>
    <row r="103" spans="1:5" x14ac:dyDescent="0.2">
      <c r="A103" s="10" t="s">
        <v>491</v>
      </c>
      <c r="B103" s="88">
        <v>184728</v>
      </c>
      <c r="C103" s="87" t="s">
        <v>27</v>
      </c>
      <c r="D103" s="87">
        <v>264493</v>
      </c>
      <c r="E103" s="40"/>
    </row>
    <row r="104" spans="1:5" x14ac:dyDescent="0.2">
      <c r="A104" s="10" t="s">
        <v>492</v>
      </c>
      <c r="B104" s="88">
        <v>185778</v>
      </c>
      <c r="C104" s="87" t="s">
        <v>27</v>
      </c>
      <c r="D104" s="87">
        <v>267614</v>
      </c>
      <c r="E104" s="40"/>
    </row>
    <row r="105" spans="1:5" x14ac:dyDescent="0.2">
      <c r="A105" s="10" t="s">
        <v>493</v>
      </c>
      <c r="B105" s="88">
        <v>181117</v>
      </c>
      <c r="C105" s="87" t="s">
        <v>27</v>
      </c>
      <c r="D105" s="87">
        <v>261389</v>
      </c>
      <c r="E105" s="40"/>
    </row>
    <row r="106" spans="1:5" x14ac:dyDescent="0.2">
      <c r="A106" s="10" t="s">
        <v>494</v>
      </c>
      <c r="B106" s="88">
        <v>198693</v>
      </c>
      <c r="C106" s="87" t="s">
        <v>27</v>
      </c>
      <c r="D106" s="87">
        <v>267535</v>
      </c>
      <c r="E106" s="40"/>
    </row>
    <row r="107" spans="1:5" x14ac:dyDescent="0.2">
      <c r="A107" s="10" t="s">
        <v>495</v>
      </c>
      <c r="B107" s="88">
        <v>207543</v>
      </c>
      <c r="C107" s="87" t="s">
        <v>27</v>
      </c>
      <c r="D107" s="87">
        <v>279476</v>
      </c>
      <c r="E107" s="40"/>
    </row>
    <row r="108" spans="1:5" x14ac:dyDescent="0.2">
      <c r="A108" s="10" t="s">
        <v>496</v>
      </c>
      <c r="B108" s="88">
        <v>194653</v>
      </c>
      <c r="C108" s="87" t="s">
        <v>27</v>
      </c>
      <c r="D108" s="87">
        <v>275278</v>
      </c>
      <c r="E108" s="40"/>
    </row>
    <row r="109" spans="1:5" x14ac:dyDescent="0.2">
      <c r="A109" s="10" t="s">
        <v>497</v>
      </c>
      <c r="B109" s="88">
        <v>201290</v>
      </c>
      <c r="C109" s="87" t="s">
        <v>27</v>
      </c>
      <c r="D109" s="87">
        <v>270112</v>
      </c>
      <c r="E109" s="40"/>
    </row>
    <row r="110" spans="1:5" x14ac:dyDescent="0.2">
      <c r="A110" s="10" t="s">
        <v>498</v>
      </c>
      <c r="B110" s="88">
        <v>205629</v>
      </c>
      <c r="C110" s="87" t="s">
        <v>27</v>
      </c>
      <c r="D110" s="87">
        <v>277072</v>
      </c>
      <c r="E110" s="40"/>
    </row>
    <row r="111" spans="1:5" x14ac:dyDescent="0.2">
      <c r="A111" s="10" t="s">
        <v>499</v>
      </c>
      <c r="B111" s="88">
        <v>203144</v>
      </c>
      <c r="C111" s="87" t="s">
        <v>27</v>
      </c>
      <c r="D111" s="87">
        <v>282471</v>
      </c>
      <c r="E111" s="40"/>
    </row>
    <row r="112" spans="1:5" x14ac:dyDescent="0.2">
      <c r="A112" s="10" t="s">
        <v>500</v>
      </c>
      <c r="B112" s="88">
        <v>218709</v>
      </c>
      <c r="C112" s="87" t="s">
        <v>27</v>
      </c>
      <c r="D112" s="87">
        <v>305925</v>
      </c>
      <c r="E112" s="40"/>
    </row>
    <row r="113" spans="1:5" ht="18" customHeight="1" x14ac:dyDescent="0.2">
      <c r="A113" s="10" t="s">
        <v>501</v>
      </c>
      <c r="B113" s="88">
        <v>204488</v>
      </c>
      <c r="C113" s="87">
        <v>13055</v>
      </c>
      <c r="D113" s="87">
        <v>300548</v>
      </c>
      <c r="E113" s="40"/>
    </row>
    <row r="114" spans="1:5" x14ac:dyDescent="0.2">
      <c r="A114" s="10" t="s">
        <v>502</v>
      </c>
      <c r="B114" s="88">
        <v>197269</v>
      </c>
      <c r="C114" s="87">
        <v>22223</v>
      </c>
      <c r="D114" s="87">
        <v>293010</v>
      </c>
      <c r="E114" s="40"/>
    </row>
    <row r="115" spans="1:5" x14ac:dyDescent="0.2">
      <c r="A115" s="10" t="s">
        <v>503</v>
      </c>
      <c r="B115" s="88">
        <v>182874</v>
      </c>
      <c r="C115" s="87">
        <v>29714</v>
      </c>
      <c r="D115" s="87">
        <v>282349</v>
      </c>
      <c r="E115" s="40"/>
    </row>
    <row r="116" spans="1:5" x14ac:dyDescent="0.2">
      <c r="A116" s="10" t="s">
        <v>504</v>
      </c>
      <c r="B116" s="88">
        <v>174144</v>
      </c>
      <c r="C116" s="87">
        <v>35251</v>
      </c>
      <c r="D116" s="87">
        <v>274200</v>
      </c>
      <c r="E116" s="40"/>
    </row>
    <row r="117" spans="1:5" x14ac:dyDescent="0.2">
      <c r="A117" s="10" t="s">
        <v>505</v>
      </c>
      <c r="B117" s="88">
        <v>163363</v>
      </c>
      <c r="C117" s="87">
        <v>47069</v>
      </c>
      <c r="D117" s="87">
        <v>255047</v>
      </c>
      <c r="E117" s="40"/>
    </row>
    <row r="118" spans="1:5" x14ac:dyDescent="0.2">
      <c r="A118" s="10" t="s">
        <v>506</v>
      </c>
      <c r="B118" s="88">
        <v>164179</v>
      </c>
      <c r="C118" s="87">
        <v>61726</v>
      </c>
      <c r="D118" s="87">
        <v>256690</v>
      </c>
      <c r="E118" s="40"/>
    </row>
    <row r="119" spans="1:5" x14ac:dyDescent="0.2">
      <c r="A119" s="10" t="s">
        <v>507</v>
      </c>
      <c r="B119" s="88">
        <v>165461</v>
      </c>
      <c r="C119" s="87">
        <v>65982</v>
      </c>
      <c r="D119" s="87">
        <v>262391</v>
      </c>
      <c r="E119" s="40"/>
    </row>
    <row r="120" spans="1:5" x14ac:dyDescent="0.2">
      <c r="A120" s="10" t="s">
        <v>508</v>
      </c>
      <c r="B120" s="88">
        <v>151829</v>
      </c>
      <c r="C120" s="87">
        <v>61882</v>
      </c>
      <c r="D120" s="87">
        <v>250480</v>
      </c>
      <c r="E120" s="40"/>
    </row>
    <row r="121" spans="1:5" x14ac:dyDescent="0.2">
      <c r="A121" s="10" t="s">
        <v>509</v>
      </c>
      <c r="B121" s="88">
        <v>146898</v>
      </c>
      <c r="C121" s="87">
        <v>69503</v>
      </c>
      <c r="D121" s="87">
        <v>245824</v>
      </c>
      <c r="E121" s="40"/>
    </row>
    <row r="122" spans="1:5" x14ac:dyDescent="0.2">
      <c r="A122" s="10" t="s">
        <v>510</v>
      </c>
      <c r="B122" s="88">
        <v>144334</v>
      </c>
      <c r="C122" s="87">
        <v>73474</v>
      </c>
      <c r="D122" s="87">
        <v>244985</v>
      </c>
      <c r="E122" s="40"/>
    </row>
    <row r="123" spans="1:5" x14ac:dyDescent="0.2">
      <c r="A123" s="10" t="s">
        <v>511</v>
      </c>
      <c r="B123" s="88">
        <v>142624</v>
      </c>
      <c r="C123" s="87">
        <v>77206</v>
      </c>
      <c r="D123" s="87">
        <v>246685</v>
      </c>
      <c r="E123" s="40"/>
    </row>
    <row r="124" spans="1:5" x14ac:dyDescent="0.2">
      <c r="A124" s="10" t="s">
        <v>512</v>
      </c>
      <c r="B124" s="88">
        <v>148133</v>
      </c>
      <c r="C124" s="87">
        <v>82161</v>
      </c>
      <c r="D124" s="87">
        <v>260326</v>
      </c>
      <c r="E124" s="40"/>
    </row>
    <row r="125" spans="1:5" ht="18" customHeight="1" x14ac:dyDescent="0.2">
      <c r="A125" s="10" t="s">
        <v>513</v>
      </c>
      <c r="B125" s="88">
        <v>144016</v>
      </c>
      <c r="C125" s="87">
        <v>77412</v>
      </c>
      <c r="D125" s="87">
        <v>257354</v>
      </c>
      <c r="E125" s="40"/>
    </row>
    <row r="126" spans="1:5" x14ac:dyDescent="0.2">
      <c r="A126" s="10" t="s">
        <v>514</v>
      </c>
      <c r="B126" s="88">
        <v>106674</v>
      </c>
      <c r="C126" s="87">
        <v>112552</v>
      </c>
      <c r="D126" s="87">
        <v>252857</v>
      </c>
      <c r="E126" s="40"/>
    </row>
    <row r="127" spans="1:5" x14ac:dyDescent="0.2">
      <c r="A127" s="10" t="s">
        <v>515</v>
      </c>
      <c r="B127" s="88">
        <v>93047</v>
      </c>
      <c r="C127" s="87">
        <v>124936</v>
      </c>
      <c r="D127" s="87">
        <v>244969</v>
      </c>
      <c r="E127" s="40"/>
    </row>
    <row r="128" spans="1:5" x14ac:dyDescent="0.2">
      <c r="A128" s="10" t="s">
        <v>516</v>
      </c>
      <c r="B128" s="88">
        <v>83662</v>
      </c>
      <c r="C128" s="87">
        <v>132655</v>
      </c>
      <c r="D128" s="87">
        <v>237331</v>
      </c>
      <c r="E128" s="40"/>
    </row>
    <row r="129" spans="1:5" x14ac:dyDescent="0.2">
      <c r="A129" s="10" t="s">
        <v>517</v>
      </c>
      <c r="B129" s="88">
        <v>73683</v>
      </c>
      <c r="C129" s="87">
        <v>138542</v>
      </c>
      <c r="D129" s="87">
        <v>227698</v>
      </c>
      <c r="E129" s="40"/>
    </row>
    <row r="130" spans="1:5" x14ac:dyDescent="0.2">
      <c r="A130" s="10" t="s">
        <v>518</v>
      </c>
      <c r="B130" s="88">
        <v>72261</v>
      </c>
      <c r="C130" s="87">
        <v>153828</v>
      </c>
      <c r="D130" s="87">
        <v>232785</v>
      </c>
      <c r="E130" s="40"/>
    </row>
    <row r="131" spans="1:5" x14ac:dyDescent="0.2">
      <c r="A131" s="10" t="s">
        <v>519</v>
      </c>
      <c r="B131" s="88">
        <v>69499</v>
      </c>
      <c r="C131" s="87">
        <v>157091</v>
      </c>
      <c r="D131" s="87">
        <v>241610</v>
      </c>
      <c r="E131" s="40"/>
    </row>
    <row r="132" spans="1:5" x14ac:dyDescent="0.2">
      <c r="A132" s="10" t="s">
        <v>520</v>
      </c>
      <c r="B132" s="88">
        <v>60075</v>
      </c>
      <c r="C132" s="87">
        <v>151712</v>
      </c>
      <c r="D132" s="87">
        <v>230771</v>
      </c>
      <c r="E132" s="40"/>
    </row>
    <row r="133" spans="1:5" x14ac:dyDescent="0.2">
      <c r="A133" s="10" t="s">
        <v>521</v>
      </c>
      <c r="B133" s="88">
        <v>55923</v>
      </c>
      <c r="C133" s="87">
        <v>159252</v>
      </c>
      <c r="D133" s="87">
        <v>228566</v>
      </c>
      <c r="E133" s="40"/>
    </row>
    <row r="134" spans="1:5" x14ac:dyDescent="0.2">
      <c r="A134" s="10" t="s">
        <v>522</v>
      </c>
      <c r="B134" s="88">
        <v>53756</v>
      </c>
      <c r="C134" s="87">
        <v>163450</v>
      </c>
      <c r="D134" s="87">
        <v>229178</v>
      </c>
      <c r="E134" s="40"/>
    </row>
    <row r="135" spans="1:5" x14ac:dyDescent="0.2">
      <c r="A135" s="10" t="s">
        <v>523</v>
      </c>
      <c r="B135" s="88">
        <v>51717</v>
      </c>
      <c r="C135" s="87">
        <v>166171</v>
      </c>
      <c r="D135" s="87">
        <v>232158</v>
      </c>
      <c r="E135" s="40"/>
    </row>
    <row r="136" spans="1:5" x14ac:dyDescent="0.2">
      <c r="A136" s="10" t="s">
        <v>524</v>
      </c>
      <c r="B136" s="88">
        <v>54203</v>
      </c>
      <c r="C136" s="87">
        <v>174718</v>
      </c>
      <c r="D136" s="87">
        <v>249348</v>
      </c>
      <c r="E136" s="40"/>
    </row>
    <row r="137" spans="1:5" ht="18" customHeight="1" x14ac:dyDescent="0.2">
      <c r="A137" s="10" t="s">
        <v>525</v>
      </c>
      <c r="B137" s="88">
        <v>28489</v>
      </c>
      <c r="C137" s="87">
        <v>189218</v>
      </c>
      <c r="D137" s="87">
        <v>251089</v>
      </c>
      <c r="E137" s="40"/>
    </row>
    <row r="138" spans="1:5" x14ac:dyDescent="0.2">
      <c r="A138" s="10" t="s">
        <v>526</v>
      </c>
      <c r="B138" s="88">
        <v>28877</v>
      </c>
      <c r="C138" s="87">
        <v>185129</v>
      </c>
      <c r="D138" s="87">
        <v>247217</v>
      </c>
      <c r="E138" s="40"/>
    </row>
    <row r="139" spans="1:5" x14ac:dyDescent="0.2">
      <c r="A139" s="10" t="s">
        <v>527</v>
      </c>
      <c r="B139" s="88">
        <v>28662</v>
      </c>
      <c r="C139" s="87">
        <v>183294</v>
      </c>
      <c r="D139" s="87">
        <v>239060</v>
      </c>
      <c r="E139" s="40"/>
    </row>
    <row r="140" spans="1:5" x14ac:dyDescent="0.2">
      <c r="A140" s="10" t="s">
        <v>528</v>
      </c>
      <c r="B140" s="88">
        <v>28577</v>
      </c>
      <c r="C140" s="87">
        <v>180194</v>
      </c>
      <c r="D140" s="87">
        <v>235150</v>
      </c>
      <c r="E140" s="40"/>
    </row>
    <row r="141" spans="1:5" x14ac:dyDescent="0.2">
      <c r="A141" s="10" t="s">
        <v>529</v>
      </c>
      <c r="B141" s="88">
        <v>27333</v>
      </c>
      <c r="C141" s="87">
        <v>173270</v>
      </c>
      <c r="D141" s="87">
        <v>226326</v>
      </c>
      <c r="E141" s="40"/>
    </row>
    <row r="142" spans="1:5" x14ac:dyDescent="0.2">
      <c r="A142" s="10" t="s">
        <v>530</v>
      </c>
      <c r="B142" s="88">
        <v>28590</v>
      </c>
      <c r="C142" s="87">
        <v>187557</v>
      </c>
      <c r="D142" s="87">
        <v>231776</v>
      </c>
      <c r="E142" s="40"/>
    </row>
    <row r="143" spans="1:5" x14ac:dyDescent="0.2">
      <c r="A143" s="10" t="s">
        <v>531</v>
      </c>
      <c r="B143" s="88">
        <v>29570</v>
      </c>
      <c r="C143" s="87">
        <v>184134</v>
      </c>
      <c r="D143" s="87">
        <v>240245</v>
      </c>
      <c r="E143" s="40"/>
    </row>
    <row r="144" spans="1:5" x14ac:dyDescent="0.2">
      <c r="A144" s="10" t="s">
        <v>532</v>
      </c>
      <c r="B144" s="88">
        <v>27563</v>
      </c>
      <c r="C144" s="87">
        <v>169990</v>
      </c>
      <c r="D144" s="87">
        <v>229011</v>
      </c>
      <c r="E144" s="40"/>
    </row>
    <row r="145" spans="1:5" x14ac:dyDescent="0.2">
      <c r="A145" s="10" t="s">
        <v>533</v>
      </c>
      <c r="B145" s="88">
        <v>27640</v>
      </c>
      <c r="C145" s="87">
        <v>169424</v>
      </c>
      <c r="D145" s="87">
        <v>226077</v>
      </c>
      <c r="E145" s="40"/>
    </row>
    <row r="146" spans="1:5" x14ac:dyDescent="0.2">
      <c r="A146" s="10" t="s">
        <v>534</v>
      </c>
      <c r="B146" s="88">
        <v>28442</v>
      </c>
      <c r="C146" s="87">
        <v>171197</v>
      </c>
      <c r="D146" s="87">
        <v>227368</v>
      </c>
      <c r="E146" s="40"/>
    </row>
    <row r="147" spans="1:5" x14ac:dyDescent="0.2">
      <c r="A147" s="10" t="s">
        <v>535</v>
      </c>
      <c r="B147" s="88">
        <v>29294</v>
      </c>
      <c r="C147" s="87">
        <v>171524</v>
      </c>
      <c r="D147" s="87">
        <v>232278</v>
      </c>
      <c r="E147" s="40"/>
    </row>
    <row r="148" spans="1:5" x14ac:dyDescent="0.2">
      <c r="A148" s="10" t="s">
        <v>536</v>
      </c>
      <c r="B148" s="88">
        <v>32252</v>
      </c>
      <c r="C148" s="87">
        <v>174715</v>
      </c>
      <c r="D148" s="87">
        <v>259226</v>
      </c>
      <c r="E148" s="40"/>
    </row>
    <row r="149" spans="1:5" ht="18" customHeight="1" x14ac:dyDescent="0.2">
      <c r="A149" s="10" t="s">
        <v>537</v>
      </c>
      <c r="B149" s="88">
        <v>31782</v>
      </c>
      <c r="C149" s="87">
        <v>173158</v>
      </c>
      <c r="D149" s="87">
        <v>250678</v>
      </c>
      <c r="E149" s="40"/>
    </row>
    <row r="150" spans="1:5" x14ac:dyDescent="0.2">
      <c r="A150" s="10" t="s">
        <v>538</v>
      </c>
      <c r="B150" s="88">
        <v>30419</v>
      </c>
      <c r="C150" s="87">
        <v>171099</v>
      </c>
      <c r="D150" s="87">
        <v>238811</v>
      </c>
      <c r="E150" s="40"/>
    </row>
    <row r="151" spans="1:5" x14ac:dyDescent="0.2">
      <c r="A151" s="10" t="s">
        <v>539</v>
      </c>
      <c r="B151" s="88">
        <v>28904</v>
      </c>
      <c r="C151" s="87">
        <v>172645</v>
      </c>
      <c r="D151" s="87">
        <v>226526</v>
      </c>
      <c r="E151" s="40"/>
    </row>
    <row r="152" spans="1:5" x14ac:dyDescent="0.2">
      <c r="A152" s="10" t="s">
        <v>540</v>
      </c>
      <c r="B152" s="88">
        <v>27020</v>
      </c>
      <c r="C152" s="87">
        <v>171781</v>
      </c>
      <c r="D152" s="87">
        <v>214931</v>
      </c>
      <c r="E152" s="40"/>
    </row>
    <row r="153" spans="1:5" x14ac:dyDescent="0.2">
      <c r="A153" s="10" t="s">
        <v>541</v>
      </c>
      <c r="B153" s="88">
        <v>24990</v>
      </c>
      <c r="C153" s="87">
        <v>167654</v>
      </c>
      <c r="D153" s="87">
        <v>202122</v>
      </c>
      <c r="E153" s="40"/>
    </row>
    <row r="154" spans="1:5" x14ac:dyDescent="0.2">
      <c r="A154" s="10" t="s">
        <v>542</v>
      </c>
      <c r="B154" s="88">
        <v>24982</v>
      </c>
      <c r="C154" s="87">
        <v>181194</v>
      </c>
      <c r="D154" s="87">
        <v>205588</v>
      </c>
      <c r="E154" s="40"/>
    </row>
    <row r="155" spans="1:5" x14ac:dyDescent="0.2">
      <c r="A155" s="10" t="s">
        <v>543</v>
      </c>
      <c r="B155" s="88">
        <v>25316</v>
      </c>
      <c r="C155" s="87">
        <v>179999</v>
      </c>
      <c r="D155" s="87">
        <v>209746</v>
      </c>
      <c r="E155" s="40"/>
    </row>
    <row r="156" spans="1:5" x14ac:dyDescent="0.2">
      <c r="A156" s="10" t="s">
        <v>544</v>
      </c>
      <c r="B156" s="88">
        <v>22711</v>
      </c>
      <c r="C156" s="87">
        <v>167414</v>
      </c>
      <c r="D156" s="87">
        <v>194879</v>
      </c>
      <c r="E156" s="40"/>
    </row>
    <row r="157" spans="1:5" x14ac:dyDescent="0.2">
      <c r="A157" s="10" t="s">
        <v>545</v>
      </c>
      <c r="B157" s="88">
        <v>21863</v>
      </c>
      <c r="C157" s="87">
        <v>168334</v>
      </c>
      <c r="D157" s="87">
        <v>188240</v>
      </c>
      <c r="E157" s="40"/>
    </row>
    <row r="158" spans="1:5" x14ac:dyDescent="0.2">
      <c r="A158" s="10" t="s">
        <v>546</v>
      </c>
      <c r="B158" s="88">
        <v>22163</v>
      </c>
      <c r="C158" s="87">
        <v>171983</v>
      </c>
      <c r="D158" s="87">
        <v>186001</v>
      </c>
      <c r="E158" s="40"/>
    </row>
    <row r="159" spans="1:5" x14ac:dyDescent="0.2">
      <c r="A159" s="10" t="s">
        <v>547</v>
      </c>
      <c r="B159" s="88">
        <v>22199</v>
      </c>
      <c r="C159" s="87">
        <v>176243</v>
      </c>
      <c r="D159" s="87">
        <v>184859</v>
      </c>
      <c r="E159" s="40"/>
    </row>
    <row r="160" spans="1:5" x14ac:dyDescent="0.2">
      <c r="A160" s="10" t="s">
        <v>548</v>
      </c>
      <c r="B160" s="88">
        <v>23904</v>
      </c>
      <c r="C160" s="87">
        <v>181264</v>
      </c>
      <c r="D160" s="87">
        <v>199494</v>
      </c>
      <c r="E160" s="40"/>
    </row>
    <row r="161" spans="1:5" ht="18" customHeight="1" x14ac:dyDescent="0.2">
      <c r="A161" s="10" t="s">
        <v>549</v>
      </c>
      <c r="B161" s="88">
        <v>23925</v>
      </c>
      <c r="C161" s="87">
        <v>183775</v>
      </c>
      <c r="D161" s="87">
        <v>198838</v>
      </c>
      <c r="E161" s="40"/>
    </row>
    <row r="162" spans="1:5" x14ac:dyDescent="0.2">
      <c r="A162" s="10" t="s">
        <v>550</v>
      </c>
      <c r="B162" s="88">
        <v>23135</v>
      </c>
      <c r="C162" s="87">
        <v>182991</v>
      </c>
      <c r="D162" s="87">
        <v>191833</v>
      </c>
      <c r="E162" s="40"/>
    </row>
    <row r="163" spans="1:5" x14ac:dyDescent="0.2">
      <c r="A163" s="10" t="s">
        <v>551</v>
      </c>
      <c r="B163" s="88">
        <v>21599</v>
      </c>
      <c r="C163" s="87">
        <v>183249</v>
      </c>
      <c r="D163" s="87">
        <v>181629</v>
      </c>
      <c r="E163" s="40"/>
    </row>
    <row r="164" spans="1:5" x14ac:dyDescent="0.2">
      <c r="A164" s="10" t="s">
        <v>552</v>
      </c>
      <c r="B164" s="88">
        <v>20270</v>
      </c>
      <c r="C164" s="87">
        <v>181259</v>
      </c>
      <c r="D164" s="87">
        <v>174579</v>
      </c>
      <c r="E164" s="40"/>
    </row>
    <row r="165" spans="1:5" x14ac:dyDescent="0.2">
      <c r="A165" s="10" t="s">
        <v>553</v>
      </c>
      <c r="B165" s="88">
        <v>18490</v>
      </c>
      <c r="C165" s="87">
        <v>175386</v>
      </c>
      <c r="D165" s="87">
        <v>162780</v>
      </c>
      <c r="E165" s="40"/>
    </row>
    <row r="166" spans="1:5" x14ac:dyDescent="0.2">
      <c r="A166" s="10" t="s">
        <v>554</v>
      </c>
      <c r="B166" s="88">
        <v>18759</v>
      </c>
      <c r="C166" s="87">
        <v>185798</v>
      </c>
      <c r="D166" s="87">
        <v>166374</v>
      </c>
      <c r="E166" s="40"/>
    </row>
    <row r="167" spans="1:5" x14ac:dyDescent="0.2">
      <c r="A167" s="10" t="s">
        <v>555</v>
      </c>
      <c r="B167" s="88">
        <v>18992</v>
      </c>
      <c r="C167" s="87">
        <v>184734</v>
      </c>
      <c r="D167" s="87">
        <v>170602</v>
      </c>
      <c r="E167" s="40"/>
    </row>
    <row r="168" spans="1:5" x14ac:dyDescent="0.2">
      <c r="A168" s="10" t="s">
        <v>556</v>
      </c>
      <c r="B168" s="88">
        <v>16731</v>
      </c>
      <c r="C168" s="87">
        <v>172412</v>
      </c>
      <c r="D168" s="87">
        <v>159240</v>
      </c>
      <c r="E168" s="40"/>
    </row>
    <row r="169" spans="1:5" x14ac:dyDescent="0.2">
      <c r="A169" s="10" t="s">
        <v>557</v>
      </c>
      <c r="B169" s="88">
        <v>16366</v>
      </c>
      <c r="C169" s="87">
        <v>174070</v>
      </c>
      <c r="D169" s="87">
        <v>154511</v>
      </c>
      <c r="E169" s="40"/>
    </row>
    <row r="170" spans="1:5" x14ac:dyDescent="0.2">
      <c r="A170" s="10" t="s">
        <v>558</v>
      </c>
      <c r="B170" s="88">
        <v>16559</v>
      </c>
      <c r="C170" s="87">
        <v>176772</v>
      </c>
      <c r="D170" s="87">
        <v>153748</v>
      </c>
      <c r="E170" s="40"/>
    </row>
    <row r="171" spans="1:5" x14ac:dyDescent="0.2">
      <c r="A171" s="10" t="s">
        <v>559</v>
      </c>
      <c r="B171" s="88">
        <v>16648</v>
      </c>
      <c r="C171" s="87">
        <v>179596</v>
      </c>
      <c r="D171" s="87">
        <v>156641</v>
      </c>
      <c r="E171" s="40"/>
    </row>
    <row r="172" spans="1:5" x14ac:dyDescent="0.2">
      <c r="A172" s="10" t="s">
        <v>560</v>
      </c>
      <c r="B172" s="88">
        <v>18572</v>
      </c>
      <c r="C172" s="87">
        <v>185471</v>
      </c>
      <c r="D172" s="87">
        <v>167671</v>
      </c>
      <c r="E172" s="40"/>
    </row>
    <row r="173" spans="1:5" ht="18" customHeight="1" x14ac:dyDescent="0.2">
      <c r="A173" s="10" t="s">
        <v>561</v>
      </c>
      <c r="B173" s="88">
        <v>19197</v>
      </c>
      <c r="C173" s="87">
        <v>186545</v>
      </c>
      <c r="D173" s="87">
        <v>169448</v>
      </c>
      <c r="E173" s="40"/>
    </row>
    <row r="174" spans="1:5" x14ac:dyDescent="0.2">
      <c r="A174" s="10" t="s">
        <v>562</v>
      </c>
      <c r="B174" s="88">
        <v>18937</v>
      </c>
      <c r="C174" s="87">
        <v>185240</v>
      </c>
      <c r="D174" s="87">
        <v>163947</v>
      </c>
      <c r="E174" s="40"/>
    </row>
    <row r="175" spans="1:5" x14ac:dyDescent="0.2">
      <c r="A175" s="10" t="s">
        <v>563</v>
      </c>
      <c r="B175" s="88">
        <v>18061</v>
      </c>
      <c r="C175" s="87">
        <v>183061</v>
      </c>
      <c r="D175" s="87">
        <v>156374</v>
      </c>
      <c r="E175" s="40"/>
    </row>
    <row r="176" spans="1:5" x14ac:dyDescent="0.2">
      <c r="A176" s="10" t="s">
        <v>564</v>
      </c>
      <c r="B176" s="88">
        <v>16827</v>
      </c>
      <c r="C176" s="87">
        <v>180236</v>
      </c>
      <c r="D176" s="87">
        <v>148884</v>
      </c>
      <c r="E176" s="40"/>
    </row>
    <row r="177" spans="1:5" x14ac:dyDescent="0.2">
      <c r="A177" s="10" t="s">
        <v>565</v>
      </c>
      <c r="B177" s="88">
        <v>15702</v>
      </c>
      <c r="C177" s="87">
        <v>171805</v>
      </c>
      <c r="D177" s="87">
        <v>141742</v>
      </c>
      <c r="E177" s="40"/>
    </row>
    <row r="178" spans="1:5" x14ac:dyDescent="0.2">
      <c r="A178" s="10" t="s">
        <v>566</v>
      </c>
      <c r="B178" s="88">
        <v>16259</v>
      </c>
      <c r="C178" s="87">
        <v>179396</v>
      </c>
      <c r="D178" s="87">
        <v>145172</v>
      </c>
      <c r="E178" s="40"/>
    </row>
    <row r="179" spans="1:5" x14ac:dyDescent="0.2">
      <c r="A179" s="10" t="s">
        <v>567</v>
      </c>
      <c r="B179" s="88">
        <v>17168</v>
      </c>
      <c r="C179" s="87">
        <v>179845</v>
      </c>
      <c r="D179" s="87">
        <v>150384</v>
      </c>
      <c r="E179" s="40"/>
    </row>
    <row r="180" spans="1:5" x14ac:dyDescent="0.2">
      <c r="A180" s="10" t="s">
        <v>568</v>
      </c>
      <c r="B180" s="88">
        <v>15019</v>
      </c>
      <c r="C180" s="87">
        <v>168032</v>
      </c>
      <c r="D180" s="87">
        <v>141433</v>
      </c>
      <c r="E180" s="40"/>
    </row>
    <row r="181" spans="1:5" x14ac:dyDescent="0.2">
      <c r="A181" s="10" t="s">
        <v>569</v>
      </c>
      <c r="B181" s="88">
        <v>14964</v>
      </c>
      <c r="C181" s="87">
        <v>166535</v>
      </c>
      <c r="D181" s="87">
        <v>140012</v>
      </c>
      <c r="E181" s="40"/>
    </row>
    <row r="182" spans="1:5" x14ac:dyDescent="0.2">
      <c r="A182" s="10" t="s">
        <v>570</v>
      </c>
      <c r="B182" s="88">
        <v>15400</v>
      </c>
      <c r="C182" s="87">
        <v>168233</v>
      </c>
      <c r="D182" s="87">
        <v>141167</v>
      </c>
      <c r="E182" s="40"/>
    </row>
    <row r="183" spans="1:5" x14ac:dyDescent="0.2">
      <c r="A183" s="10" t="s">
        <v>571</v>
      </c>
      <c r="B183" s="88">
        <v>15752</v>
      </c>
      <c r="C183" s="87">
        <v>169794</v>
      </c>
      <c r="D183" s="87">
        <v>144646</v>
      </c>
      <c r="E183" s="40"/>
    </row>
    <row r="184" spans="1:5" x14ac:dyDescent="0.2">
      <c r="A184" s="10" t="s">
        <v>572</v>
      </c>
      <c r="B184" s="88">
        <v>17505</v>
      </c>
      <c r="C184" s="87">
        <v>172520</v>
      </c>
      <c r="D184" s="87">
        <v>157151</v>
      </c>
      <c r="E184" s="40"/>
    </row>
    <row r="185" spans="1:5" ht="18" customHeight="1" x14ac:dyDescent="0.2">
      <c r="A185" s="10" t="s">
        <v>129</v>
      </c>
      <c r="B185" s="88">
        <v>18312</v>
      </c>
      <c r="C185" s="87">
        <v>173213</v>
      </c>
      <c r="D185" s="87">
        <v>158521</v>
      </c>
      <c r="E185" s="225">
        <v>2000</v>
      </c>
    </row>
    <row r="186" spans="1:5" x14ac:dyDescent="0.2">
      <c r="A186" s="10" t="s">
        <v>130</v>
      </c>
      <c r="B186" s="88">
        <v>17941</v>
      </c>
      <c r="C186" s="87">
        <v>170617</v>
      </c>
      <c r="D186" s="87">
        <v>151686</v>
      </c>
      <c r="E186" s="222"/>
    </row>
    <row r="187" spans="1:5" x14ac:dyDescent="0.2">
      <c r="A187" s="10" t="s">
        <v>131</v>
      </c>
      <c r="B187" s="88">
        <v>17093</v>
      </c>
      <c r="C187" s="87">
        <v>167391</v>
      </c>
      <c r="D187" s="87">
        <v>145123</v>
      </c>
      <c r="E187" s="222"/>
    </row>
    <row r="188" spans="1:5" x14ac:dyDescent="0.2">
      <c r="A188" s="10" t="s">
        <v>132</v>
      </c>
      <c r="B188" s="88">
        <v>16264</v>
      </c>
      <c r="C188" s="87">
        <v>163715</v>
      </c>
      <c r="D188" s="87">
        <v>137637</v>
      </c>
      <c r="E188" s="222"/>
    </row>
    <row r="189" spans="1:5" x14ac:dyDescent="0.2">
      <c r="A189" s="10" t="s">
        <v>133</v>
      </c>
      <c r="B189" s="88">
        <v>14740</v>
      </c>
      <c r="C189" s="87">
        <v>155025</v>
      </c>
      <c r="D189" s="87">
        <v>127928</v>
      </c>
      <c r="E189" s="222"/>
    </row>
    <row r="190" spans="1:5" x14ac:dyDescent="0.2">
      <c r="A190" s="10" t="s">
        <v>134</v>
      </c>
      <c r="B190" s="88">
        <v>15556</v>
      </c>
      <c r="C190" s="87">
        <v>160681</v>
      </c>
      <c r="D190" s="87">
        <v>132285</v>
      </c>
      <c r="E190" s="222"/>
    </row>
    <row r="191" spans="1:5" x14ac:dyDescent="0.2">
      <c r="A191" s="10" t="s">
        <v>135</v>
      </c>
      <c r="B191" s="88">
        <v>16170</v>
      </c>
      <c r="C191" s="87">
        <v>160594</v>
      </c>
      <c r="D191" s="87">
        <v>137023</v>
      </c>
      <c r="E191" s="222"/>
    </row>
    <row r="192" spans="1:5" x14ac:dyDescent="0.2">
      <c r="A192" s="10" t="s">
        <v>136</v>
      </c>
      <c r="B192" s="88">
        <v>14477</v>
      </c>
      <c r="C192" s="87">
        <v>151071</v>
      </c>
      <c r="D192" s="87">
        <v>126841</v>
      </c>
      <c r="E192" s="222"/>
    </row>
    <row r="193" spans="1:12" x14ac:dyDescent="0.2">
      <c r="A193" s="10" t="s">
        <v>137</v>
      </c>
      <c r="B193" s="88">
        <v>14184</v>
      </c>
      <c r="C193" s="87">
        <v>151056</v>
      </c>
      <c r="D193" s="87">
        <v>123543</v>
      </c>
      <c r="E193" s="222"/>
    </row>
    <row r="194" spans="1:12" x14ac:dyDescent="0.2">
      <c r="A194" s="10" t="s">
        <v>138</v>
      </c>
      <c r="B194" s="88">
        <v>14552</v>
      </c>
      <c r="C194" s="87">
        <v>152604</v>
      </c>
      <c r="D194" s="87">
        <v>125405</v>
      </c>
      <c r="E194" s="221"/>
      <c r="G194" s="16"/>
      <c r="H194" s="19"/>
      <c r="I194" s="18"/>
      <c r="J194" s="18"/>
      <c r="K194" s="18"/>
      <c r="L194" s="18"/>
    </row>
    <row r="195" spans="1:12" x14ac:dyDescent="0.2">
      <c r="A195" s="10" t="s">
        <v>139</v>
      </c>
      <c r="B195" s="88">
        <v>14921</v>
      </c>
      <c r="C195" s="87">
        <v>153674</v>
      </c>
      <c r="D195" s="87">
        <v>125991</v>
      </c>
      <c r="E195" s="221"/>
      <c r="G195" s="16"/>
      <c r="H195" s="19"/>
      <c r="I195" s="18"/>
      <c r="J195" s="18"/>
      <c r="K195" s="18"/>
      <c r="L195" s="18"/>
    </row>
    <row r="196" spans="1:12" x14ac:dyDescent="0.2">
      <c r="A196" s="10" t="s">
        <v>140</v>
      </c>
      <c r="B196" s="88">
        <v>16534</v>
      </c>
      <c r="C196" s="87">
        <v>155754</v>
      </c>
      <c r="D196" s="87">
        <v>136951</v>
      </c>
      <c r="E196" s="221"/>
    </row>
    <row r="197" spans="1:12" ht="18" customHeight="1" x14ac:dyDescent="0.2">
      <c r="A197" s="10" t="s">
        <v>141</v>
      </c>
      <c r="B197" s="88">
        <v>17356</v>
      </c>
      <c r="C197" s="87">
        <v>159011</v>
      </c>
      <c r="D197" s="87">
        <v>139362</v>
      </c>
      <c r="E197" s="221">
        <v>2001</v>
      </c>
    </row>
    <row r="198" spans="1:12" x14ac:dyDescent="0.2">
      <c r="A198" s="10" t="s">
        <v>142</v>
      </c>
      <c r="B198" s="88">
        <v>17104</v>
      </c>
      <c r="C198" s="87">
        <v>157523</v>
      </c>
      <c r="D198" s="87">
        <v>135094</v>
      </c>
      <c r="E198" s="221"/>
    </row>
    <row r="199" spans="1:12" x14ac:dyDescent="0.2">
      <c r="A199" s="10" t="s">
        <v>143</v>
      </c>
      <c r="B199" s="88">
        <v>16243</v>
      </c>
      <c r="C199" s="87">
        <v>156181</v>
      </c>
      <c r="D199" s="87">
        <v>128044</v>
      </c>
      <c r="E199" s="221"/>
    </row>
    <row r="200" spans="1:12" x14ac:dyDescent="0.2">
      <c r="A200" s="10" t="s">
        <v>144</v>
      </c>
      <c r="B200" s="88">
        <v>15386</v>
      </c>
      <c r="C200" s="87">
        <v>154001</v>
      </c>
      <c r="D200" s="87">
        <v>120906</v>
      </c>
      <c r="E200" s="221"/>
    </row>
    <row r="201" spans="1:12" x14ac:dyDescent="0.2">
      <c r="A201" s="10" t="s">
        <v>145</v>
      </c>
      <c r="B201" s="88">
        <v>14183</v>
      </c>
      <c r="C201" s="87">
        <v>148194</v>
      </c>
      <c r="D201" s="87">
        <v>112468</v>
      </c>
      <c r="E201" s="221"/>
    </row>
    <row r="202" spans="1:12" x14ac:dyDescent="0.2">
      <c r="A202" s="10" t="s">
        <v>146</v>
      </c>
      <c r="B202" s="88">
        <v>15114</v>
      </c>
      <c r="C202" s="87">
        <v>154743</v>
      </c>
      <c r="D202" s="87">
        <v>113751</v>
      </c>
      <c r="E202" s="221"/>
    </row>
    <row r="203" spans="1:12" x14ac:dyDescent="0.2">
      <c r="A203" s="10" t="s">
        <v>147</v>
      </c>
      <c r="B203" s="88">
        <v>15972</v>
      </c>
      <c r="C203" s="87">
        <v>155718</v>
      </c>
      <c r="D203" s="87">
        <v>118827</v>
      </c>
      <c r="E203" s="221"/>
    </row>
    <row r="204" spans="1:12" x14ac:dyDescent="0.2">
      <c r="A204" s="10" t="s">
        <v>148</v>
      </c>
      <c r="B204" s="88">
        <v>14451</v>
      </c>
      <c r="C204" s="87">
        <v>148229</v>
      </c>
      <c r="D204" s="87">
        <v>110172</v>
      </c>
      <c r="E204" s="221"/>
    </row>
    <row r="205" spans="1:12" x14ac:dyDescent="0.2">
      <c r="A205" s="10" t="s">
        <v>149</v>
      </c>
      <c r="B205" s="88">
        <v>14567</v>
      </c>
      <c r="C205" s="87">
        <v>148262</v>
      </c>
      <c r="D205" s="87">
        <v>111401</v>
      </c>
      <c r="E205" s="221"/>
    </row>
    <row r="206" spans="1:12" x14ac:dyDescent="0.2">
      <c r="A206" s="10" t="s">
        <v>150</v>
      </c>
      <c r="B206" s="88">
        <v>15480</v>
      </c>
      <c r="C206" s="87">
        <v>151541</v>
      </c>
      <c r="D206" s="87">
        <v>116497</v>
      </c>
      <c r="E206" s="221"/>
    </row>
    <row r="207" spans="1:12" x14ac:dyDescent="0.2">
      <c r="A207" s="10" t="s">
        <v>151</v>
      </c>
      <c r="B207" s="88">
        <v>16273</v>
      </c>
      <c r="C207" s="87">
        <v>153772</v>
      </c>
      <c r="D207" s="87">
        <v>120594</v>
      </c>
      <c r="E207" s="221"/>
    </row>
    <row r="208" spans="1:12" x14ac:dyDescent="0.2">
      <c r="A208" s="10" t="s">
        <v>152</v>
      </c>
      <c r="B208" s="88">
        <v>17927</v>
      </c>
      <c r="C208" s="87">
        <v>155202</v>
      </c>
      <c r="D208" s="87">
        <v>130260</v>
      </c>
      <c r="E208" s="221"/>
    </row>
    <row r="209" spans="1:5" ht="18" customHeight="1" x14ac:dyDescent="0.2">
      <c r="A209" s="10" t="s">
        <v>153</v>
      </c>
      <c r="B209" s="88">
        <v>19125</v>
      </c>
      <c r="C209" s="87">
        <v>158388</v>
      </c>
      <c r="D209" s="87">
        <v>133156</v>
      </c>
      <c r="E209" s="221">
        <v>2002</v>
      </c>
    </row>
    <row r="210" spans="1:5" x14ac:dyDescent="0.2">
      <c r="A210" s="10" t="s">
        <v>154</v>
      </c>
      <c r="B210" s="88">
        <v>18951</v>
      </c>
      <c r="C210" s="87">
        <v>157212</v>
      </c>
      <c r="D210" s="87">
        <v>130452</v>
      </c>
      <c r="E210" s="221"/>
    </row>
    <row r="211" spans="1:5" x14ac:dyDescent="0.2">
      <c r="A211" s="10" t="s">
        <v>155</v>
      </c>
      <c r="B211" s="88">
        <v>18108</v>
      </c>
      <c r="C211" s="87">
        <v>155516</v>
      </c>
      <c r="D211" s="87">
        <v>122370</v>
      </c>
      <c r="E211" s="221"/>
    </row>
    <row r="212" spans="1:5" x14ac:dyDescent="0.2">
      <c r="A212" s="10" t="s">
        <v>156</v>
      </c>
      <c r="B212" s="88">
        <v>16809</v>
      </c>
      <c r="C212" s="87">
        <v>152305</v>
      </c>
      <c r="D212" s="87">
        <v>114217</v>
      </c>
      <c r="E212" s="221"/>
    </row>
    <row r="213" spans="1:5" x14ac:dyDescent="0.2">
      <c r="A213" s="10" t="s">
        <v>157</v>
      </c>
      <c r="B213" s="88">
        <v>15593</v>
      </c>
      <c r="C213" s="87">
        <v>146316</v>
      </c>
      <c r="D213" s="87">
        <v>107306</v>
      </c>
      <c r="E213" s="221"/>
    </row>
    <row r="214" spans="1:5" x14ac:dyDescent="0.2">
      <c r="A214" s="10" t="s">
        <v>158</v>
      </c>
      <c r="B214" s="88">
        <v>16631</v>
      </c>
      <c r="C214" s="87">
        <v>151167</v>
      </c>
      <c r="D214" s="87">
        <v>109668</v>
      </c>
      <c r="E214" s="221"/>
    </row>
    <row r="215" spans="1:5" x14ac:dyDescent="0.2">
      <c r="A215" s="10" t="s">
        <v>159</v>
      </c>
      <c r="B215" s="88">
        <v>17708</v>
      </c>
      <c r="C215" s="87">
        <v>151974</v>
      </c>
      <c r="D215" s="87">
        <v>116681</v>
      </c>
      <c r="E215" s="221"/>
    </row>
    <row r="216" spans="1:5" x14ac:dyDescent="0.2">
      <c r="A216" s="10" t="s">
        <v>160</v>
      </c>
      <c r="B216" s="88">
        <v>15831</v>
      </c>
      <c r="C216" s="87">
        <v>144861</v>
      </c>
      <c r="D216" s="87">
        <v>107447</v>
      </c>
      <c r="E216" s="221"/>
    </row>
    <row r="217" spans="1:5" x14ac:dyDescent="0.2">
      <c r="A217" s="10" t="s">
        <v>161</v>
      </c>
      <c r="B217" s="88">
        <v>15529</v>
      </c>
      <c r="C217" s="87">
        <v>143979</v>
      </c>
      <c r="D217" s="87">
        <v>107871</v>
      </c>
      <c r="E217" s="221"/>
    </row>
    <row r="218" spans="1:5" x14ac:dyDescent="0.2">
      <c r="A218" s="10" t="s">
        <v>162</v>
      </c>
      <c r="B218" s="88">
        <v>16281</v>
      </c>
      <c r="C218" s="87">
        <v>146589</v>
      </c>
      <c r="D218" s="87">
        <v>113689</v>
      </c>
      <c r="E218" s="221"/>
    </row>
    <row r="219" spans="1:5" x14ac:dyDescent="0.2">
      <c r="A219" s="10" t="s">
        <v>163</v>
      </c>
      <c r="B219" s="88">
        <v>16991</v>
      </c>
      <c r="C219" s="87">
        <v>148243</v>
      </c>
      <c r="D219" s="87">
        <v>116969</v>
      </c>
      <c r="E219" s="221"/>
    </row>
    <row r="220" spans="1:5" x14ac:dyDescent="0.2">
      <c r="A220" s="10" t="s">
        <v>164</v>
      </c>
      <c r="B220" s="88">
        <v>19055</v>
      </c>
      <c r="C220" s="87">
        <v>151248</v>
      </c>
      <c r="D220" s="87">
        <v>129721</v>
      </c>
      <c r="E220" s="221"/>
    </row>
    <row r="221" spans="1:5" ht="18" customHeight="1" x14ac:dyDescent="0.2">
      <c r="A221" s="10" t="s">
        <v>165</v>
      </c>
      <c r="B221" s="88">
        <v>20362</v>
      </c>
      <c r="C221" s="87">
        <v>151812</v>
      </c>
      <c r="D221" s="87">
        <v>133332</v>
      </c>
      <c r="E221" s="221">
        <v>2003</v>
      </c>
    </row>
    <row r="222" spans="1:5" x14ac:dyDescent="0.2">
      <c r="A222" s="10" t="s">
        <v>166</v>
      </c>
      <c r="B222" s="88">
        <v>20147</v>
      </c>
      <c r="C222" s="87">
        <v>150871</v>
      </c>
      <c r="D222" s="87">
        <v>131870</v>
      </c>
      <c r="E222" s="221"/>
    </row>
    <row r="223" spans="1:5" x14ac:dyDescent="0.2">
      <c r="A223" s="10" t="s">
        <v>167</v>
      </c>
      <c r="B223" s="88">
        <v>19204</v>
      </c>
      <c r="C223" s="87">
        <v>148607</v>
      </c>
      <c r="D223" s="87">
        <v>122798</v>
      </c>
      <c r="E223" s="221"/>
    </row>
    <row r="224" spans="1:5" x14ac:dyDescent="0.2">
      <c r="A224" s="10" t="s">
        <v>168</v>
      </c>
      <c r="B224" s="88">
        <v>18366</v>
      </c>
      <c r="C224" s="87">
        <v>145628</v>
      </c>
      <c r="D224" s="87">
        <v>119608</v>
      </c>
      <c r="E224" s="221"/>
    </row>
    <row r="225" spans="1:5" x14ac:dyDescent="0.2">
      <c r="A225" s="10" t="s">
        <v>169</v>
      </c>
      <c r="B225" s="88">
        <v>17124</v>
      </c>
      <c r="C225" s="87">
        <v>139397</v>
      </c>
      <c r="D225" s="87">
        <v>112271</v>
      </c>
      <c r="E225" s="221"/>
    </row>
    <row r="226" spans="1:5" x14ac:dyDescent="0.2">
      <c r="A226" s="10" t="s">
        <v>170</v>
      </c>
      <c r="B226" s="88">
        <v>18483</v>
      </c>
      <c r="C226" s="87">
        <v>144399</v>
      </c>
      <c r="D226" s="87">
        <v>112778</v>
      </c>
      <c r="E226" s="221"/>
    </row>
    <row r="227" spans="1:5" x14ac:dyDescent="0.2">
      <c r="A227" s="10" t="s">
        <v>171</v>
      </c>
      <c r="B227" s="88">
        <v>19746</v>
      </c>
      <c r="C227" s="87">
        <v>145253</v>
      </c>
      <c r="D227" s="87">
        <v>123038</v>
      </c>
      <c r="E227" s="221"/>
    </row>
    <row r="228" spans="1:5" x14ac:dyDescent="0.2">
      <c r="A228" s="10" t="s">
        <v>172</v>
      </c>
      <c r="B228" s="88">
        <v>17748</v>
      </c>
      <c r="C228" s="87">
        <v>139036</v>
      </c>
      <c r="D228" s="87">
        <v>113277</v>
      </c>
      <c r="E228" s="221"/>
    </row>
    <row r="229" spans="1:5" x14ac:dyDescent="0.2">
      <c r="A229" s="10" t="s">
        <v>173</v>
      </c>
      <c r="B229" s="88">
        <v>17716</v>
      </c>
      <c r="C229" s="87">
        <v>138534</v>
      </c>
      <c r="D229" s="87">
        <v>113123</v>
      </c>
      <c r="E229" s="221"/>
    </row>
    <row r="230" spans="1:5" x14ac:dyDescent="0.2">
      <c r="A230" s="10" t="s">
        <v>174</v>
      </c>
      <c r="B230" s="88">
        <v>18683</v>
      </c>
      <c r="C230" s="87">
        <v>140902</v>
      </c>
      <c r="D230" s="87">
        <v>120715</v>
      </c>
      <c r="E230" s="221"/>
    </row>
    <row r="231" spans="1:5" x14ac:dyDescent="0.2">
      <c r="A231" s="10" t="s">
        <v>175</v>
      </c>
      <c r="B231" s="88">
        <v>19406</v>
      </c>
      <c r="C231" s="87">
        <v>142942</v>
      </c>
      <c r="D231" s="87">
        <v>124134</v>
      </c>
      <c r="E231" s="221"/>
    </row>
    <row r="232" spans="1:5" x14ac:dyDescent="0.2">
      <c r="A232" s="10" t="s">
        <v>176</v>
      </c>
      <c r="B232" s="88">
        <v>21972</v>
      </c>
      <c r="C232" s="87">
        <v>145631</v>
      </c>
      <c r="D232" s="87">
        <v>138485</v>
      </c>
      <c r="E232" s="221"/>
    </row>
    <row r="233" spans="1:5" ht="18" customHeight="1" x14ac:dyDescent="0.2">
      <c r="A233" s="10" t="s">
        <v>177</v>
      </c>
      <c r="B233" s="88">
        <v>22784</v>
      </c>
      <c r="C233" s="87">
        <v>147131</v>
      </c>
      <c r="D233" s="87">
        <v>140598</v>
      </c>
      <c r="E233" s="221">
        <v>2004</v>
      </c>
    </row>
    <row r="234" spans="1:5" x14ac:dyDescent="0.2">
      <c r="A234" s="10" t="s">
        <v>178</v>
      </c>
      <c r="B234" s="88">
        <v>22626</v>
      </c>
      <c r="C234" s="87">
        <v>146487</v>
      </c>
      <c r="D234" s="87">
        <v>138195</v>
      </c>
      <c r="E234" s="221"/>
    </row>
    <row r="235" spans="1:5" x14ac:dyDescent="0.2">
      <c r="A235" s="10" t="s">
        <v>179</v>
      </c>
      <c r="B235" s="88">
        <v>21305</v>
      </c>
      <c r="C235" s="87">
        <v>144990</v>
      </c>
      <c r="D235" s="87">
        <v>129907</v>
      </c>
      <c r="E235" s="221"/>
    </row>
    <row r="236" spans="1:5" x14ac:dyDescent="0.2">
      <c r="A236" s="10" t="s">
        <v>180</v>
      </c>
      <c r="B236" s="88">
        <v>20092</v>
      </c>
      <c r="C236" s="87">
        <v>142825</v>
      </c>
      <c r="D236" s="87">
        <v>123476</v>
      </c>
      <c r="E236" s="221"/>
    </row>
    <row r="237" spans="1:5" x14ac:dyDescent="0.2">
      <c r="A237" s="10" t="s">
        <v>181</v>
      </c>
      <c r="B237" s="88">
        <v>18685</v>
      </c>
      <c r="C237" s="87">
        <v>136211</v>
      </c>
      <c r="D237" s="87">
        <v>113305</v>
      </c>
      <c r="E237" s="221"/>
    </row>
    <row r="238" spans="1:5" x14ac:dyDescent="0.2">
      <c r="A238" s="10" t="s">
        <v>182</v>
      </c>
      <c r="B238" s="88">
        <v>20454</v>
      </c>
      <c r="C238" s="87">
        <v>143599</v>
      </c>
      <c r="D238" s="87">
        <v>120081</v>
      </c>
      <c r="E238" s="221"/>
    </row>
    <row r="239" spans="1:5" x14ac:dyDescent="0.2">
      <c r="A239" s="10" t="s">
        <v>183</v>
      </c>
      <c r="B239" s="88">
        <v>21482</v>
      </c>
      <c r="C239" s="87">
        <v>144243</v>
      </c>
      <c r="D239" s="87">
        <v>128363</v>
      </c>
      <c r="E239" s="221"/>
    </row>
    <row r="240" spans="1:5" x14ac:dyDescent="0.2">
      <c r="A240" s="10" t="s">
        <v>184</v>
      </c>
      <c r="B240" s="88">
        <v>18616</v>
      </c>
      <c r="C240" s="87">
        <v>137332</v>
      </c>
      <c r="D240" s="87">
        <v>115590</v>
      </c>
      <c r="E240" s="221"/>
    </row>
    <row r="241" spans="1:5" x14ac:dyDescent="0.2">
      <c r="A241" s="10" t="s">
        <v>185</v>
      </c>
      <c r="B241" s="88">
        <v>18874</v>
      </c>
      <c r="C241" s="87">
        <v>137536</v>
      </c>
      <c r="D241" s="87">
        <v>117193</v>
      </c>
      <c r="E241" s="221"/>
    </row>
    <row r="242" spans="1:5" x14ac:dyDescent="0.2">
      <c r="A242" s="10" t="s">
        <v>186</v>
      </c>
      <c r="B242" s="88">
        <v>19534</v>
      </c>
      <c r="C242" s="87">
        <v>139166</v>
      </c>
      <c r="D242" s="87">
        <v>121554</v>
      </c>
      <c r="E242" s="221"/>
    </row>
    <row r="243" spans="1:5" x14ac:dyDescent="0.2">
      <c r="A243" s="10" t="s">
        <v>187</v>
      </c>
      <c r="B243" s="88">
        <v>20089</v>
      </c>
      <c r="C243" s="87">
        <v>140481</v>
      </c>
      <c r="D243" s="87">
        <v>124287</v>
      </c>
      <c r="E243" s="221"/>
    </row>
    <row r="244" spans="1:5" x14ac:dyDescent="0.2">
      <c r="A244" s="10" t="s">
        <v>188</v>
      </c>
      <c r="B244" s="88">
        <v>22269</v>
      </c>
      <c r="C244" s="87">
        <v>142592</v>
      </c>
      <c r="D244" s="87">
        <v>137964</v>
      </c>
      <c r="E244" s="221"/>
    </row>
    <row r="245" spans="1:5" ht="18" customHeight="1" x14ac:dyDescent="0.2">
      <c r="A245" s="10" t="s">
        <v>189</v>
      </c>
      <c r="B245" s="88">
        <v>22543</v>
      </c>
      <c r="C245" s="87">
        <v>142876</v>
      </c>
      <c r="D245" s="87">
        <v>136622</v>
      </c>
      <c r="E245" s="221">
        <v>2005</v>
      </c>
    </row>
    <row r="246" spans="1:5" x14ac:dyDescent="0.2">
      <c r="A246" s="10" t="s">
        <v>190</v>
      </c>
      <c r="B246" s="88">
        <v>21965</v>
      </c>
      <c r="C246" s="87">
        <v>141500</v>
      </c>
      <c r="D246" s="87">
        <v>133696</v>
      </c>
      <c r="E246" s="221"/>
    </row>
    <row r="247" spans="1:5" x14ac:dyDescent="0.2">
      <c r="A247" s="10" t="s">
        <v>191</v>
      </c>
      <c r="B247" s="88">
        <v>20876</v>
      </c>
      <c r="C247" s="87">
        <v>140031</v>
      </c>
      <c r="D247" s="87">
        <v>128328</v>
      </c>
      <c r="E247" s="221"/>
    </row>
    <row r="248" spans="1:5" x14ac:dyDescent="0.2">
      <c r="A248" s="10" t="s">
        <v>192</v>
      </c>
      <c r="B248" s="88">
        <v>19427</v>
      </c>
      <c r="C248" s="87">
        <v>137162</v>
      </c>
      <c r="D248" s="87">
        <v>121079</v>
      </c>
      <c r="E248" s="221"/>
    </row>
    <row r="249" spans="1:5" x14ac:dyDescent="0.2">
      <c r="A249" s="10" t="s">
        <v>193</v>
      </c>
      <c r="B249" s="88">
        <v>18173</v>
      </c>
      <c r="C249" s="87">
        <v>129344</v>
      </c>
      <c r="D249" s="87">
        <v>114792</v>
      </c>
      <c r="E249" s="221"/>
    </row>
    <row r="250" spans="1:5" x14ac:dyDescent="0.2">
      <c r="A250" s="10" t="s">
        <v>194</v>
      </c>
      <c r="B250" s="88">
        <v>19855</v>
      </c>
      <c r="C250" s="87">
        <v>134758</v>
      </c>
      <c r="D250" s="87">
        <v>121307</v>
      </c>
      <c r="E250" s="221"/>
    </row>
    <row r="251" spans="1:5" x14ac:dyDescent="0.2">
      <c r="A251" s="10" t="s">
        <v>195</v>
      </c>
      <c r="B251" s="88">
        <v>20795</v>
      </c>
      <c r="C251" s="87">
        <v>135137</v>
      </c>
      <c r="D251" s="87">
        <v>128065</v>
      </c>
      <c r="E251" s="221"/>
    </row>
    <row r="252" spans="1:5" x14ac:dyDescent="0.2">
      <c r="A252" s="10" t="s">
        <v>196</v>
      </c>
      <c r="B252" s="88">
        <v>18063</v>
      </c>
      <c r="C252" s="87">
        <v>128411</v>
      </c>
      <c r="D252" s="87">
        <v>114858</v>
      </c>
      <c r="E252" s="221"/>
    </row>
    <row r="253" spans="1:5" x14ac:dyDescent="0.2">
      <c r="A253" s="10" t="s">
        <v>197</v>
      </c>
      <c r="B253" s="88">
        <v>18134</v>
      </c>
      <c r="C253" s="87">
        <v>128376</v>
      </c>
      <c r="D253" s="87">
        <v>114996</v>
      </c>
      <c r="E253" s="221"/>
    </row>
    <row r="254" spans="1:5" x14ac:dyDescent="0.2">
      <c r="A254" s="10" t="s">
        <v>198</v>
      </c>
      <c r="B254" s="88">
        <v>18374</v>
      </c>
      <c r="C254" s="87">
        <v>129664</v>
      </c>
      <c r="D254" s="87">
        <v>116872</v>
      </c>
      <c r="E254" s="221"/>
    </row>
    <row r="255" spans="1:5" x14ac:dyDescent="0.2">
      <c r="A255" s="10" t="s">
        <v>199</v>
      </c>
      <c r="B255" s="88">
        <v>18942</v>
      </c>
      <c r="C255" s="87">
        <v>130976</v>
      </c>
      <c r="D255" s="87">
        <v>120163</v>
      </c>
      <c r="E255" s="221"/>
    </row>
    <row r="256" spans="1:5" x14ac:dyDescent="0.2">
      <c r="A256" s="10" t="s">
        <v>200</v>
      </c>
      <c r="B256" s="88">
        <v>20743</v>
      </c>
      <c r="C256" s="87">
        <v>132178</v>
      </c>
      <c r="D256" s="87">
        <v>130630</v>
      </c>
      <c r="E256" s="221"/>
    </row>
    <row r="257" spans="1:5" ht="18" customHeight="1" x14ac:dyDescent="0.2">
      <c r="A257" s="10" t="s">
        <v>201</v>
      </c>
      <c r="B257" s="88">
        <v>21276</v>
      </c>
      <c r="C257" s="87">
        <v>132398</v>
      </c>
      <c r="D257" s="87">
        <v>130832</v>
      </c>
      <c r="E257" s="221">
        <v>2006</v>
      </c>
    </row>
    <row r="258" spans="1:5" x14ac:dyDescent="0.2">
      <c r="A258" s="10" t="s">
        <v>202</v>
      </c>
      <c r="B258" s="88">
        <v>20595</v>
      </c>
      <c r="C258" s="87">
        <v>130992</v>
      </c>
      <c r="D258" s="87">
        <v>127277</v>
      </c>
      <c r="E258" s="221"/>
    </row>
    <row r="259" spans="1:5" x14ac:dyDescent="0.2">
      <c r="A259" s="10" t="s">
        <v>203</v>
      </c>
      <c r="B259" s="88">
        <v>19430</v>
      </c>
      <c r="C259" s="87">
        <v>128781</v>
      </c>
      <c r="D259" s="87">
        <v>120052</v>
      </c>
      <c r="E259" s="221"/>
    </row>
    <row r="260" spans="1:5" x14ac:dyDescent="0.2">
      <c r="A260" s="10" t="s">
        <v>204</v>
      </c>
      <c r="B260" s="88">
        <v>18308</v>
      </c>
      <c r="C260" s="87">
        <v>125898</v>
      </c>
      <c r="D260" s="87">
        <v>113795</v>
      </c>
      <c r="E260" s="221"/>
    </row>
    <row r="261" spans="1:5" x14ac:dyDescent="0.2">
      <c r="A261" s="10" t="s">
        <v>205</v>
      </c>
      <c r="B261" s="88">
        <v>16640</v>
      </c>
      <c r="C261" s="87">
        <v>119491</v>
      </c>
      <c r="D261" s="87">
        <v>105557</v>
      </c>
      <c r="E261" s="221"/>
    </row>
    <row r="262" spans="1:5" x14ac:dyDescent="0.2">
      <c r="A262" s="10" t="s">
        <v>206</v>
      </c>
      <c r="B262" s="88">
        <v>18004</v>
      </c>
      <c r="C262" s="87">
        <v>122746</v>
      </c>
      <c r="D262" s="87">
        <v>111483</v>
      </c>
      <c r="E262" s="221"/>
    </row>
    <row r="263" spans="1:5" x14ac:dyDescent="0.2">
      <c r="A263" s="10" t="s">
        <v>207</v>
      </c>
      <c r="B263" s="88">
        <v>18745</v>
      </c>
      <c r="C263" s="87">
        <v>122058</v>
      </c>
      <c r="D263" s="87">
        <v>116155</v>
      </c>
      <c r="E263" s="221"/>
    </row>
    <row r="264" spans="1:5" x14ac:dyDescent="0.2">
      <c r="A264" s="10" t="s">
        <v>208</v>
      </c>
      <c r="B264" s="88">
        <v>16532</v>
      </c>
      <c r="C264" s="87">
        <v>116127</v>
      </c>
      <c r="D264" s="87">
        <v>104772</v>
      </c>
      <c r="E264" s="221"/>
    </row>
    <row r="265" spans="1:5" x14ac:dyDescent="0.2">
      <c r="A265" s="10" t="s">
        <v>209</v>
      </c>
      <c r="B265" s="88">
        <v>16230</v>
      </c>
      <c r="C265" s="87">
        <v>115180</v>
      </c>
      <c r="D265" s="87">
        <v>102905</v>
      </c>
      <c r="E265" s="221"/>
    </row>
    <row r="266" spans="1:5" x14ac:dyDescent="0.2">
      <c r="A266" s="10" t="s">
        <v>210</v>
      </c>
      <c r="B266" s="88">
        <v>16252</v>
      </c>
      <c r="C266" s="87">
        <v>115461</v>
      </c>
      <c r="D266" s="87">
        <v>104275</v>
      </c>
      <c r="E266" s="221"/>
    </row>
    <row r="267" spans="1:5" x14ac:dyDescent="0.2">
      <c r="A267" s="10" t="s">
        <v>211</v>
      </c>
      <c r="B267" s="88">
        <v>16437</v>
      </c>
      <c r="C267" s="87">
        <v>115204</v>
      </c>
      <c r="D267" s="87">
        <v>106530</v>
      </c>
      <c r="E267" s="221"/>
    </row>
    <row r="268" spans="1:5" x14ac:dyDescent="0.2">
      <c r="A268" s="10" t="s">
        <v>212</v>
      </c>
      <c r="B268" s="88">
        <v>17921</v>
      </c>
      <c r="C268" s="87">
        <v>114981</v>
      </c>
      <c r="D268" s="87">
        <v>114905</v>
      </c>
      <c r="E268" s="221"/>
    </row>
    <row r="269" spans="1:5" ht="18" customHeight="1" x14ac:dyDescent="0.2">
      <c r="A269" s="10" t="s">
        <v>213</v>
      </c>
      <c r="B269" s="88">
        <v>18172</v>
      </c>
      <c r="C269" s="87">
        <v>115293</v>
      </c>
      <c r="D269" s="87">
        <v>115079</v>
      </c>
      <c r="E269" s="221">
        <v>2007</v>
      </c>
    </row>
    <row r="270" spans="1:5" x14ac:dyDescent="0.2">
      <c r="A270" s="10" t="s">
        <v>214</v>
      </c>
      <c r="B270" s="88">
        <v>17670</v>
      </c>
      <c r="C270" s="87">
        <v>113744</v>
      </c>
      <c r="D270" s="87">
        <v>111382</v>
      </c>
      <c r="E270" s="221"/>
    </row>
    <row r="271" spans="1:5" x14ac:dyDescent="0.2">
      <c r="A271" s="10" t="s">
        <v>215</v>
      </c>
      <c r="B271" s="88">
        <v>16449</v>
      </c>
      <c r="C271" s="87">
        <v>111198</v>
      </c>
      <c r="D271" s="87">
        <v>103755</v>
      </c>
      <c r="E271" s="221"/>
    </row>
    <row r="272" spans="1:5" x14ac:dyDescent="0.2">
      <c r="A272" s="10" t="s">
        <v>216</v>
      </c>
      <c r="B272" s="88">
        <v>15234</v>
      </c>
      <c r="C272" s="87">
        <v>108126</v>
      </c>
      <c r="D272" s="87">
        <v>97282</v>
      </c>
      <c r="E272" s="221"/>
    </row>
    <row r="273" spans="1:5" x14ac:dyDescent="0.2">
      <c r="A273" s="10" t="s">
        <v>217</v>
      </c>
      <c r="B273" s="88">
        <v>14127</v>
      </c>
      <c r="C273" s="87">
        <v>103285</v>
      </c>
      <c r="D273" s="87">
        <v>91959</v>
      </c>
      <c r="E273" s="221"/>
    </row>
    <row r="274" spans="1:5" x14ac:dyDescent="0.2">
      <c r="A274" s="10" t="s">
        <v>218</v>
      </c>
      <c r="B274" s="88">
        <v>15480</v>
      </c>
      <c r="C274" s="87">
        <v>105488</v>
      </c>
      <c r="D274" s="87">
        <v>97043</v>
      </c>
      <c r="E274" s="221"/>
    </row>
    <row r="275" spans="1:5" x14ac:dyDescent="0.2">
      <c r="A275" s="10" t="s">
        <v>219</v>
      </c>
      <c r="B275" s="88">
        <v>16390</v>
      </c>
      <c r="C275" s="87">
        <v>105281</v>
      </c>
      <c r="D275" s="87">
        <v>102804</v>
      </c>
      <c r="E275" s="221"/>
    </row>
    <row r="276" spans="1:5" x14ac:dyDescent="0.2">
      <c r="A276" s="10" t="s">
        <v>220</v>
      </c>
      <c r="B276" s="88">
        <v>14271</v>
      </c>
      <c r="C276" s="87">
        <v>99645</v>
      </c>
      <c r="D276" s="87">
        <v>90862</v>
      </c>
      <c r="E276" s="221"/>
    </row>
    <row r="277" spans="1:5" x14ac:dyDescent="0.2">
      <c r="A277" s="10" t="s">
        <v>221</v>
      </c>
      <c r="B277" s="88">
        <v>13913</v>
      </c>
      <c r="C277" s="87">
        <v>99666</v>
      </c>
      <c r="D277" s="87">
        <v>89049</v>
      </c>
      <c r="E277" s="221"/>
    </row>
    <row r="278" spans="1:5" x14ac:dyDescent="0.2">
      <c r="A278" s="10" t="s">
        <v>222</v>
      </c>
      <c r="B278" s="88">
        <v>14228</v>
      </c>
      <c r="C278" s="87">
        <v>100412</v>
      </c>
      <c r="D278" s="87">
        <v>91249</v>
      </c>
      <c r="E278" s="221"/>
    </row>
    <row r="279" spans="1:5" x14ac:dyDescent="0.2">
      <c r="A279" s="10" t="s">
        <v>223</v>
      </c>
      <c r="B279" s="88">
        <v>14596</v>
      </c>
      <c r="C279" s="87">
        <v>100358</v>
      </c>
      <c r="D279" s="87">
        <v>93224</v>
      </c>
      <c r="E279" s="221"/>
    </row>
    <row r="280" spans="1:5" x14ac:dyDescent="0.2">
      <c r="A280" s="10" t="s">
        <v>224</v>
      </c>
      <c r="B280" s="88">
        <v>16151</v>
      </c>
      <c r="C280" s="87">
        <v>99944</v>
      </c>
      <c r="D280" s="87">
        <v>101226</v>
      </c>
      <c r="E280" s="221"/>
    </row>
    <row r="281" spans="1:5" ht="18" customHeight="1" x14ac:dyDescent="0.2">
      <c r="A281" s="10" t="s">
        <v>225</v>
      </c>
      <c r="B281" s="88">
        <v>16708</v>
      </c>
      <c r="C281" s="87">
        <v>100828</v>
      </c>
      <c r="D281" s="87">
        <v>102619</v>
      </c>
      <c r="E281" s="221">
        <v>2008</v>
      </c>
    </row>
    <row r="282" spans="1:5" x14ac:dyDescent="0.2">
      <c r="A282" s="10" t="s">
        <v>226</v>
      </c>
      <c r="B282" s="88">
        <v>16222</v>
      </c>
      <c r="C282" s="87">
        <v>99258</v>
      </c>
      <c r="D282" s="87">
        <v>99274</v>
      </c>
      <c r="E282" s="221"/>
    </row>
    <row r="283" spans="1:5" x14ac:dyDescent="0.2">
      <c r="A283" s="10" t="s">
        <v>227</v>
      </c>
      <c r="B283" s="88">
        <v>15350</v>
      </c>
      <c r="C283" s="87">
        <v>97440</v>
      </c>
      <c r="D283" s="87">
        <v>91932</v>
      </c>
      <c r="E283" s="221"/>
    </row>
    <row r="284" spans="1:5" x14ac:dyDescent="0.2">
      <c r="A284" s="10" t="s">
        <v>228</v>
      </c>
      <c r="B284" s="88">
        <v>14500</v>
      </c>
      <c r="C284" s="87">
        <v>95136</v>
      </c>
      <c r="D284" s="87">
        <v>87586</v>
      </c>
      <c r="E284" s="221"/>
    </row>
    <row r="285" spans="1:5" x14ac:dyDescent="0.2">
      <c r="A285" s="10" t="s">
        <v>229</v>
      </c>
      <c r="B285" s="88">
        <v>13439</v>
      </c>
      <c r="C285" s="87">
        <v>90777</v>
      </c>
      <c r="D285" s="87">
        <v>81665</v>
      </c>
      <c r="E285" s="221"/>
    </row>
    <row r="286" spans="1:5" x14ac:dyDescent="0.2">
      <c r="A286" s="10" t="s">
        <v>230</v>
      </c>
      <c r="B286" s="88">
        <v>15261</v>
      </c>
      <c r="C286" s="87">
        <v>93087</v>
      </c>
      <c r="D286" s="87">
        <v>87411</v>
      </c>
      <c r="E286" s="221"/>
    </row>
    <row r="287" spans="1:5" x14ac:dyDescent="0.2">
      <c r="A287" s="10" t="s">
        <v>231</v>
      </c>
      <c r="B287" s="88">
        <v>16576</v>
      </c>
      <c r="C287" s="87">
        <v>93808</v>
      </c>
      <c r="D287" s="87">
        <v>95120</v>
      </c>
      <c r="E287" s="221"/>
    </row>
    <row r="288" spans="1:5" x14ac:dyDescent="0.2">
      <c r="A288" s="10" t="s">
        <v>232</v>
      </c>
      <c r="B288" s="88">
        <v>14564</v>
      </c>
      <c r="C288" s="87">
        <v>89597</v>
      </c>
      <c r="D288" s="87">
        <v>82554</v>
      </c>
      <c r="E288" s="221"/>
    </row>
    <row r="289" spans="1:5" x14ac:dyDescent="0.2">
      <c r="A289" s="10" t="s">
        <v>233</v>
      </c>
      <c r="B289" s="88">
        <v>14324</v>
      </c>
      <c r="C289" s="87">
        <v>89870</v>
      </c>
      <c r="D289" s="87">
        <v>81194</v>
      </c>
      <c r="E289" s="221"/>
    </row>
    <row r="290" spans="1:5" x14ac:dyDescent="0.2">
      <c r="A290" s="10" t="s">
        <v>234</v>
      </c>
      <c r="B290" s="88">
        <v>15300</v>
      </c>
      <c r="C290" s="87">
        <v>91669</v>
      </c>
      <c r="D290" s="87">
        <v>87910</v>
      </c>
      <c r="E290" s="221"/>
    </row>
    <row r="291" spans="1:5" x14ac:dyDescent="0.2">
      <c r="A291" s="10" t="s">
        <v>235</v>
      </c>
      <c r="B291" s="88">
        <v>16670</v>
      </c>
      <c r="C291" s="87">
        <v>92806</v>
      </c>
      <c r="D291" s="87">
        <v>94409</v>
      </c>
      <c r="E291" s="221"/>
    </row>
    <row r="292" spans="1:5" x14ac:dyDescent="0.2">
      <c r="A292" s="10" t="s">
        <v>236</v>
      </c>
      <c r="B292" s="88">
        <v>20526</v>
      </c>
      <c r="C292" s="87">
        <v>94346</v>
      </c>
      <c r="D292" s="87">
        <v>113173</v>
      </c>
      <c r="E292" s="221"/>
    </row>
    <row r="293" spans="1:5" ht="18" customHeight="1" x14ac:dyDescent="0.2">
      <c r="A293" s="10" t="s">
        <v>237</v>
      </c>
      <c r="B293" s="88">
        <v>22956</v>
      </c>
      <c r="C293" s="87">
        <v>97537</v>
      </c>
      <c r="D293" s="87">
        <v>121881</v>
      </c>
      <c r="E293" s="221">
        <v>2009</v>
      </c>
    </row>
    <row r="294" spans="1:5" x14ac:dyDescent="0.2">
      <c r="A294" s="10" t="s">
        <v>238</v>
      </c>
      <c r="B294" s="88">
        <v>24372</v>
      </c>
      <c r="C294" s="87">
        <v>98884</v>
      </c>
      <c r="D294" s="87">
        <v>128077</v>
      </c>
      <c r="E294" s="221"/>
    </row>
    <row r="295" spans="1:5" s="29" customFormat="1" x14ac:dyDescent="0.2">
      <c r="A295" s="29" t="s">
        <v>239</v>
      </c>
      <c r="B295" s="88">
        <v>24634</v>
      </c>
      <c r="C295" s="87">
        <v>99447</v>
      </c>
      <c r="D295" s="87">
        <v>122958</v>
      </c>
      <c r="E295" s="223"/>
    </row>
    <row r="296" spans="1:5" s="29" customFormat="1" x14ac:dyDescent="0.2">
      <c r="A296" s="29" t="s">
        <v>240</v>
      </c>
      <c r="B296" s="88">
        <v>24725</v>
      </c>
      <c r="C296" s="87">
        <v>99498</v>
      </c>
      <c r="D296" s="87">
        <v>130915</v>
      </c>
      <c r="E296" s="223"/>
    </row>
    <row r="297" spans="1:5" x14ac:dyDescent="0.2">
      <c r="A297" s="10" t="s">
        <v>241</v>
      </c>
      <c r="B297" s="88">
        <v>23658</v>
      </c>
      <c r="C297" s="87">
        <v>97412</v>
      </c>
      <c r="D297" s="87">
        <v>122201</v>
      </c>
      <c r="E297" s="221"/>
    </row>
    <row r="298" spans="1:5" s="29" customFormat="1" x14ac:dyDescent="0.2">
      <c r="A298" s="29" t="s">
        <v>242</v>
      </c>
      <c r="B298" s="88">
        <v>25874</v>
      </c>
      <c r="C298" s="87">
        <v>105019</v>
      </c>
      <c r="D298" s="87">
        <v>119476</v>
      </c>
      <c r="E298" s="223"/>
    </row>
    <row r="299" spans="1:5" s="29" customFormat="1" x14ac:dyDescent="0.2">
      <c r="A299" s="29" t="s">
        <v>243</v>
      </c>
      <c r="B299" s="88">
        <v>27550</v>
      </c>
      <c r="C299" s="87">
        <v>106044</v>
      </c>
      <c r="D299" s="87">
        <v>131659</v>
      </c>
      <c r="E299" s="223"/>
    </row>
    <row r="300" spans="1:5" x14ac:dyDescent="0.2">
      <c r="A300" s="10" t="s">
        <v>244</v>
      </c>
      <c r="B300" s="88">
        <v>24761</v>
      </c>
      <c r="C300" s="87">
        <v>102396</v>
      </c>
      <c r="D300" s="87">
        <v>123084</v>
      </c>
      <c r="E300" s="221"/>
    </row>
    <row r="301" spans="1:5" x14ac:dyDescent="0.2">
      <c r="A301" s="10" t="s">
        <v>245</v>
      </c>
      <c r="B301" s="88">
        <v>25430</v>
      </c>
      <c r="C301" s="87">
        <v>104918</v>
      </c>
      <c r="D301" s="87">
        <v>129345</v>
      </c>
      <c r="E301" s="221"/>
    </row>
    <row r="302" spans="1:5" x14ac:dyDescent="0.2">
      <c r="A302" s="10" t="s">
        <v>246</v>
      </c>
      <c r="B302" s="88">
        <v>26444</v>
      </c>
      <c r="C302" s="87">
        <v>106917</v>
      </c>
      <c r="D302" s="87">
        <v>135677</v>
      </c>
      <c r="E302" s="221"/>
    </row>
    <row r="303" spans="1:5" x14ac:dyDescent="0.2">
      <c r="A303" s="10" t="s">
        <v>247</v>
      </c>
      <c r="B303" s="88">
        <v>26847</v>
      </c>
      <c r="C303" s="87">
        <v>108553</v>
      </c>
      <c r="D303" s="87">
        <v>136176</v>
      </c>
      <c r="E303" s="221"/>
    </row>
    <row r="304" spans="1:5" x14ac:dyDescent="0.2">
      <c r="A304" s="10" t="s">
        <v>248</v>
      </c>
      <c r="B304" s="88">
        <v>29820</v>
      </c>
      <c r="C304" s="87">
        <v>109280</v>
      </c>
      <c r="D304" s="87">
        <v>160024</v>
      </c>
      <c r="E304" s="221"/>
    </row>
    <row r="305" spans="1:5" ht="18" customHeight="1" x14ac:dyDescent="0.2">
      <c r="A305" s="10" t="s">
        <v>249</v>
      </c>
      <c r="B305" s="88">
        <v>31503</v>
      </c>
      <c r="C305" s="87">
        <v>111151</v>
      </c>
      <c r="D305" s="87">
        <v>153745</v>
      </c>
      <c r="E305" s="221">
        <v>2010</v>
      </c>
    </row>
    <row r="306" spans="1:5" x14ac:dyDescent="0.2">
      <c r="A306" s="10" t="s">
        <v>250</v>
      </c>
      <c r="B306" s="88">
        <v>31718</v>
      </c>
      <c r="C306" s="87">
        <v>111517</v>
      </c>
      <c r="D306" s="87">
        <v>153024</v>
      </c>
      <c r="E306" s="221"/>
    </row>
    <row r="307" spans="1:5" x14ac:dyDescent="0.2">
      <c r="A307" s="10" t="s">
        <v>251</v>
      </c>
      <c r="B307" s="88">
        <v>30864</v>
      </c>
      <c r="C307" s="87">
        <v>110969</v>
      </c>
      <c r="D307" s="87">
        <v>146069</v>
      </c>
      <c r="E307" s="221"/>
    </row>
    <row r="308" spans="1:5" x14ac:dyDescent="0.2">
      <c r="A308" s="10" t="s">
        <v>252</v>
      </c>
      <c r="B308" s="88">
        <v>29393</v>
      </c>
      <c r="C308" s="87">
        <v>109608</v>
      </c>
      <c r="D308" s="87">
        <v>139802</v>
      </c>
      <c r="E308" s="221"/>
    </row>
    <row r="309" spans="1:5" x14ac:dyDescent="0.2">
      <c r="A309" s="10" t="s">
        <v>253</v>
      </c>
      <c r="B309" s="88">
        <v>27107</v>
      </c>
      <c r="C309" s="87">
        <v>105371</v>
      </c>
      <c r="D309" s="87">
        <v>124874</v>
      </c>
      <c r="E309" s="221"/>
    </row>
    <row r="310" spans="1:5" x14ac:dyDescent="0.2">
      <c r="A310" s="10" t="s">
        <v>254</v>
      </c>
      <c r="B310" s="88">
        <v>27852</v>
      </c>
      <c r="C310" s="87">
        <v>110428</v>
      </c>
      <c r="D310" s="87">
        <v>128411</v>
      </c>
      <c r="E310" s="221"/>
    </row>
    <row r="311" spans="1:5" x14ac:dyDescent="0.2">
      <c r="A311" s="10" t="s">
        <v>255</v>
      </c>
      <c r="B311" s="88">
        <v>28483</v>
      </c>
      <c r="C311" s="87">
        <v>110333</v>
      </c>
      <c r="D311" s="87">
        <v>133936</v>
      </c>
      <c r="E311" s="221"/>
    </row>
    <row r="312" spans="1:5" x14ac:dyDescent="0.2">
      <c r="A312" s="10" t="s">
        <v>256</v>
      </c>
      <c r="B312" s="88">
        <v>25968</v>
      </c>
      <c r="C312" s="87">
        <v>106565</v>
      </c>
      <c r="D312" s="87">
        <v>121387</v>
      </c>
      <c r="E312" s="221"/>
    </row>
    <row r="313" spans="1:5" x14ac:dyDescent="0.2">
      <c r="A313" s="10" t="s">
        <v>257</v>
      </c>
      <c r="B313" s="88">
        <v>26450</v>
      </c>
      <c r="C313" s="87">
        <v>108274</v>
      </c>
      <c r="D313" s="87">
        <v>124213</v>
      </c>
      <c r="E313" s="221"/>
    </row>
    <row r="314" spans="1:5" x14ac:dyDescent="0.2">
      <c r="A314" s="10" t="s">
        <v>258</v>
      </c>
      <c r="B314" s="88">
        <v>27098</v>
      </c>
      <c r="C314" s="87">
        <v>109651</v>
      </c>
      <c r="D314" s="87">
        <v>129855</v>
      </c>
      <c r="E314" s="221"/>
    </row>
    <row r="315" spans="1:5" x14ac:dyDescent="0.2">
      <c r="A315" s="10" t="s">
        <v>259</v>
      </c>
      <c r="B315" s="88">
        <v>27327</v>
      </c>
      <c r="C315" s="87">
        <v>111370</v>
      </c>
      <c r="D315" s="87">
        <v>131422</v>
      </c>
      <c r="E315" s="221"/>
    </row>
    <row r="316" spans="1:5" x14ac:dyDescent="0.2">
      <c r="A316" s="10" t="s">
        <v>260</v>
      </c>
      <c r="B316" s="88">
        <v>28755</v>
      </c>
      <c r="C316" s="87">
        <v>112626</v>
      </c>
      <c r="D316" s="87">
        <v>143589</v>
      </c>
      <c r="E316" s="221"/>
    </row>
    <row r="317" spans="1:5" ht="18" customHeight="1" x14ac:dyDescent="0.2">
      <c r="A317" s="10" t="s">
        <v>261</v>
      </c>
      <c r="B317" s="88">
        <v>29055</v>
      </c>
      <c r="C317" s="87">
        <v>114894</v>
      </c>
      <c r="D317" s="87">
        <v>140871</v>
      </c>
      <c r="E317" s="221">
        <v>2011</v>
      </c>
    </row>
    <row r="318" spans="1:5" x14ac:dyDescent="0.2">
      <c r="A318" s="10" t="s">
        <v>262</v>
      </c>
      <c r="B318" s="88">
        <v>28633</v>
      </c>
      <c r="C318" s="87">
        <v>115260</v>
      </c>
      <c r="D318" s="87">
        <v>139294</v>
      </c>
      <c r="E318" s="221"/>
    </row>
    <row r="319" spans="1:5" x14ac:dyDescent="0.2">
      <c r="A319" s="10" t="s">
        <v>263</v>
      </c>
      <c r="B319" s="88">
        <v>27276</v>
      </c>
      <c r="C319" s="87">
        <v>114731</v>
      </c>
      <c r="D319" s="87">
        <v>132749</v>
      </c>
      <c r="E319" s="221"/>
    </row>
    <row r="320" spans="1:5" x14ac:dyDescent="0.2">
      <c r="A320" s="10" t="s">
        <v>264</v>
      </c>
      <c r="B320" s="88">
        <v>25565</v>
      </c>
      <c r="C320" s="87">
        <v>113917</v>
      </c>
      <c r="D320" s="87">
        <v>124438</v>
      </c>
      <c r="E320" s="221"/>
    </row>
    <row r="321" spans="1:5" x14ac:dyDescent="0.2">
      <c r="A321" s="10" t="s">
        <v>265</v>
      </c>
      <c r="B321" s="88">
        <v>23015</v>
      </c>
      <c r="C321" s="87">
        <v>109811</v>
      </c>
      <c r="D321" s="87">
        <v>110130</v>
      </c>
      <c r="E321" s="221"/>
    </row>
    <row r="322" spans="1:5" x14ac:dyDescent="0.2">
      <c r="A322" s="10" t="s">
        <v>266</v>
      </c>
      <c r="B322" s="88">
        <v>23800</v>
      </c>
      <c r="C322" s="87">
        <v>114952</v>
      </c>
      <c r="D322" s="87">
        <v>114511</v>
      </c>
      <c r="E322" s="221"/>
    </row>
    <row r="323" spans="1:5" x14ac:dyDescent="0.2">
      <c r="A323" s="10" t="s">
        <v>267</v>
      </c>
      <c r="B323" s="88">
        <v>24477</v>
      </c>
      <c r="C323" s="87">
        <v>115939</v>
      </c>
      <c r="D323" s="87">
        <v>119630</v>
      </c>
      <c r="E323" s="221"/>
    </row>
    <row r="324" spans="1:5" x14ac:dyDescent="0.2">
      <c r="A324" s="10" t="s">
        <v>268</v>
      </c>
      <c r="B324" s="88">
        <v>22177</v>
      </c>
      <c r="C324" s="87">
        <v>112893</v>
      </c>
      <c r="D324" s="87">
        <v>107252</v>
      </c>
      <c r="E324" s="221"/>
    </row>
    <row r="325" spans="1:5" x14ac:dyDescent="0.2">
      <c r="A325" s="10" t="s">
        <v>269</v>
      </c>
      <c r="B325" s="88">
        <v>22662</v>
      </c>
      <c r="C325" s="87">
        <v>114985</v>
      </c>
      <c r="D325" s="87">
        <v>109686</v>
      </c>
      <c r="E325" s="221"/>
    </row>
    <row r="326" spans="1:5" x14ac:dyDescent="0.2">
      <c r="A326" s="10" t="s">
        <v>270</v>
      </c>
      <c r="B326" s="88">
        <v>22992</v>
      </c>
      <c r="C326" s="87">
        <v>115734</v>
      </c>
      <c r="D326" s="87">
        <v>113528</v>
      </c>
      <c r="E326" s="221"/>
    </row>
    <row r="327" spans="1:5" x14ac:dyDescent="0.2">
      <c r="A327" s="10" t="s">
        <v>271</v>
      </c>
      <c r="B327" s="88">
        <v>23975</v>
      </c>
      <c r="C327" s="87">
        <v>118190</v>
      </c>
      <c r="D327" s="87">
        <v>117779</v>
      </c>
      <c r="E327" s="221"/>
    </row>
    <row r="328" spans="1:5" x14ac:dyDescent="0.2">
      <c r="A328" s="10" t="s">
        <v>272</v>
      </c>
      <c r="B328" s="88">
        <v>24029</v>
      </c>
      <c r="C328" s="87">
        <v>118442</v>
      </c>
      <c r="D328" s="87">
        <v>129883</v>
      </c>
      <c r="E328" s="221"/>
    </row>
    <row r="329" spans="1:5" ht="18" customHeight="1" x14ac:dyDescent="0.2">
      <c r="A329" s="10" t="s">
        <v>273</v>
      </c>
      <c r="B329" s="88">
        <v>26980</v>
      </c>
      <c r="C329" s="87">
        <v>122972</v>
      </c>
      <c r="D329" s="87">
        <v>131079</v>
      </c>
      <c r="E329" s="221">
        <v>2012</v>
      </c>
    </row>
    <row r="330" spans="1:5" x14ac:dyDescent="0.2">
      <c r="A330" s="10" t="s">
        <v>274</v>
      </c>
      <c r="B330" s="88">
        <v>27050</v>
      </c>
      <c r="C330" s="87">
        <v>124043</v>
      </c>
      <c r="D330" s="87">
        <v>131840</v>
      </c>
      <c r="E330" s="221"/>
    </row>
    <row r="331" spans="1:5" x14ac:dyDescent="0.2">
      <c r="A331" s="10" t="s">
        <v>275</v>
      </c>
      <c r="B331" s="88">
        <v>26342</v>
      </c>
      <c r="C331" s="87">
        <v>123921</v>
      </c>
      <c r="D331" s="87">
        <v>127577</v>
      </c>
      <c r="E331" s="221"/>
    </row>
    <row r="332" spans="1:5" x14ac:dyDescent="0.2">
      <c r="A332" s="10" t="s">
        <v>276</v>
      </c>
      <c r="B332" s="88">
        <v>25179</v>
      </c>
      <c r="C332" s="87">
        <v>122520</v>
      </c>
      <c r="D332" s="87">
        <v>120500</v>
      </c>
      <c r="E332" s="221"/>
    </row>
    <row r="333" spans="1:5" x14ac:dyDescent="0.2">
      <c r="A333" s="10" t="s">
        <v>277</v>
      </c>
      <c r="B333" s="88">
        <v>23265</v>
      </c>
      <c r="C333" s="87">
        <v>119048</v>
      </c>
      <c r="D333" s="87">
        <v>109129</v>
      </c>
      <c r="E333" s="221"/>
    </row>
    <row r="334" spans="1:5" x14ac:dyDescent="0.2">
      <c r="A334" s="10" t="s">
        <v>278</v>
      </c>
      <c r="B334" s="88">
        <v>24265</v>
      </c>
      <c r="C334" s="87">
        <v>123300</v>
      </c>
      <c r="D334" s="87">
        <v>113452</v>
      </c>
      <c r="E334" s="221"/>
    </row>
    <row r="335" spans="1:5" x14ac:dyDescent="0.2">
      <c r="A335" s="10" t="s">
        <v>279</v>
      </c>
      <c r="B335" s="88">
        <v>25212</v>
      </c>
      <c r="C335" s="87">
        <v>125077</v>
      </c>
      <c r="D335" s="87">
        <v>118905</v>
      </c>
      <c r="E335" s="221"/>
    </row>
    <row r="336" spans="1:5" x14ac:dyDescent="0.2">
      <c r="A336" s="10" t="s">
        <v>280</v>
      </c>
      <c r="B336" s="88">
        <v>23664</v>
      </c>
      <c r="C336" s="87">
        <v>122204</v>
      </c>
      <c r="D336" s="87">
        <v>112348</v>
      </c>
      <c r="E336" s="221"/>
    </row>
    <row r="337" spans="1:5" x14ac:dyDescent="0.2">
      <c r="A337" s="10" t="s">
        <v>281</v>
      </c>
      <c r="B337" s="88">
        <v>24611</v>
      </c>
      <c r="C337" s="87">
        <v>124044</v>
      </c>
      <c r="D337" s="87">
        <v>115871</v>
      </c>
      <c r="E337" s="221"/>
    </row>
    <row r="338" spans="1:5" x14ac:dyDescent="0.2">
      <c r="A338" s="10" t="s">
        <v>282</v>
      </c>
      <c r="B338" s="88">
        <v>26142</v>
      </c>
      <c r="C338" s="87">
        <v>126964</v>
      </c>
      <c r="D338" s="87">
        <v>123474</v>
      </c>
      <c r="E338" s="221"/>
    </row>
    <row r="339" spans="1:5" x14ac:dyDescent="0.2">
      <c r="A339" s="10" t="s">
        <v>283</v>
      </c>
      <c r="B339" s="88">
        <v>27193</v>
      </c>
      <c r="C339" s="87">
        <v>129586</v>
      </c>
      <c r="D339" s="87">
        <v>130912</v>
      </c>
      <c r="E339" s="221"/>
    </row>
    <row r="340" spans="1:5" x14ac:dyDescent="0.2">
      <c r="A340" s="10" t="s">
        <v>284</v>
      </c>
      <c r="B340" s="88">
        <v>28673</v>
      </c>
      <c r="C340" s="87">
        <v>131511</v>
      </c>
      <c r="D340" s="87">
        <v>143389</v>
      </c>
      <c r="E340" s="221"/>
    </row>
    <row r="341" spans="1:5" ht="18" customHeight="1" x14ac:dyDescent="0.2">
      <c r="A341" s="10" t="s">
        <v>285</v>
      </c>
      <c r="B341" s="88">
        <v>30704</v>
      </c>
      <c r="C341" s="87">
        <v>138481</v>
      </c>
      <c r="D341" s="87">
        <v>147873</v>
      </c>
      <c r="E341" s="221">
        <v>2013</v>
      </c>
    </row>
    <row r="342" spans="1:5" x14ac:dyDescent="0.2">
      <c r="A342" s="10" t="s">
        <v>286</v>
      </c>
      <c r="B342" s="88">
        <v>30981</v>
      </c>
      <c r="C342" s="87">
        <v>140377</v>
      </c>
      <c r="D342" s="87">
        <v>147893</v>
      </c>
      <c r="E342" s="221"/>
    </row>
    <row r="343" spans="1:5" x14ac:dyDescent="0.2">
      <c r="A343" s="10" t="s">
        <v>287</v>
      </c>
      <c r="B343" s="88">
        <v>30347</v>
      </c>
      <c r="C343" s="87">
        <v>141435</v>
      </c>
      <c r="D343" s="87">
        <v>142507</v>
      </c>
      <c r="E343" s="221"/>
    </row>
    <row r="344" spans="1:5" x14ac:dyDescent="0.2">
      <c r="A344" s="10" t="s">
        <v>288</v>
      </c>
      <c r="B344" s="88">
        <v>28861</v>
      </c>
      <c r="C344" s="87">
        <v>140847</v>
      </c>
      <c r="D344" s="87">
        <v>136664</v>
      </c>
      <c r="E344" s="221"/>
    </row>
    <row r="345" spans="1:5" x14ac:dyDescent="0.2">
      <c r="A345" s="10" t="s">
        <v>289</v>
      </c>
      <c r="B345" s="88">
        <v>26636</v>
      </c>
      <c r="C345" s="87">
        <v>138009</v>
      </c>
      <c r="D345" s="87">
        <v>126558</v>
      </c>
      <c r="E345" s="221"/>
    </row>
    <row r="346" spans="1:5" x14ac:dyDescent="0.2">
      <c r="A346" s="10" t="s">
        <v>290</v>
      </c>
      <c r="B346" s="88">
        <v>27848</v>
      </c>
      <c r="C346" s="87">
        <v>145292</v>
      </c>
      <c r="D346" s="87">
        <v>131326</v>
      </c>
      <c r="E346" s="221"/>
    </row>
    <row r="347" spans="1:5" x14ac:dyDescent="0.2">
      <c r="A347" s="10" t="s">
        <v>291</v>
      </c>
      <c r="B347" s="88">
        <v>28624</v>
      </c>
      <c r="C347" s="87">
        <v>147825</v>
      </c>
      <c r="D347" s="87">
        <v>135884</v>
      </c>
      <c r="E347" s="221"/>
    </row>
    <row r="348" spans="1:5" x14ac:dyDescent="0.2">
      <c r="A348" s="10" t="s">
        <v>292</v>
      </c>
      <c r="B348" s="88">
        <v>26773</v>
      </c>
      <c r="C348" s="87">
        <v>144103</v>
      </c>
      <c r="D348" s="87">
        <v>129042</v>
      </c>
      <c r="E348" s="221"/>
    </row>
    <row r="349" spans="1:5" x14ac:dyDescent="0.2">
      <c r="A349" s="10" t="s">
        <v>293</v>
      </c>
      <c r="B349" s="88">
        <v>27403</v>
      </c>
      <c r="C349" s="87">
        <v>146096</v>
      </c>
      <c r="D349" s="87">
        <v>130296</v>
      </c>
      <c r="E349" s="221"/>
    </row>
    <row r="350" spans="1:5" x14ac:dyDescent="0.2">
      <c r="A350" s="10" t="s">
        <v>294</v>
      </c>
      <c r="B350" s="88">
        <v>28591</v>
      </c>
      <c r="C350" s="87">
        <v>149263</v>
      </c>
      <c r="D350" s="87">
        <v>139313</v>
      </c>
      <c r="E350" s="221"/>
    </row>
    <row r="351" spans="1:5" x14ac:dyDescent="0.2">
      <c r="A351" s="10" t="s">
        <v>295</v>
      </c>
      <c r="B351" s="88">
        <v>29455</v>
      </c>
      <c r="C351" s="87">
        <v>151794</v>
      </c>
      <c r="D351" s="87">
        <v>146350</v>
      </c>
      <c r="E351" s="221"/>
    </row>
    <row r="352" spans="1:5" x14ac:dyDescent="0.2">
      <c r="A352" s="10" t="s">
        <v>296</v>
      </c>
      <c r="B352" s="88">
        <v>31324</v>
      </c>
      <c r="C352" s="87">
        <v>156365</v>
      </c>
      <c r="D352" s="87">
        <v>158634</v>
      </c>
      <c r="E352" s="221"/>
    </row>
    <row r="353" spans="1:5" ht="18" customHeight="1" x14ac:dyDescent="0.2">
      <c r="A353" s="10" t="s">
        <v>297</v>
      </c>
      <c r="B353" s="88">
        <v>33988</v>
      </c>
      <c r="C353" s="87">
        <v>160459</v>
      </c>
      <c r="D353" s="87">
        <v>165202</v>
      </c>
      <c r="E353" s="221">
        <v>2014</v>
      </c>
    </row>
    <row r="354" spans="1:5" x14ac:dyDescent="0.2">
      <c r="A354" s="10" t="s">
        <v>298</v>
      </c>
      <c r="B354" s="88">
        <v>34620</v>
      </c>
      <c r="C354" s="87">
        <v>161317</v>
      </c>
      <c r="D354" s="87">
        <v>164684</v>
      </c>
      <c r="E354" s="221"/>
    </row>
    <row r="355" spans="1:5" x14ac:dyDescent="0.2">
      <c r="A355" s="10" t="s">
        <v>299</v>
      </c>
      <c r="B355" s="88">
        <v>33914</v>
      </c>
      <c r="C355" s="87">
        <v>160913</v>
      </c>
      <c r="D355" s="87">
        <v>157651</v>
      </c>
      <c r="E355" s="221"/>
    </row>
    <row r="356" spans="1:5" x14ac:dyDescent="0.2">
      <c r="A356" s="10" t="s">
        <v>300</v>
      </c>
      <c r="B356" s="88">
        <v>32916</v>
      </c>
      <c r="C356" s="87">
        <v>159872</v>
      </c>
      <c r="D356" s="87">
        <v>151370</v>
      </c>
      <c r="E356" s="221"/>
    </row>
    <row r="357" spans="1:5" x14ac:dyDescent="0.2">
      <c r="A357" s="10" t="s">
        <v>301</v>
      </c>
      <c r="B357" s="88">
        <v>31411</v>
      </c>
      <c r="C357" s="87">
        <v>157733</v>
      </c>
      <c r="D357" s="87">
        <v>143107</v>
      </c>
      <c r="E357" s="221"/>
    </row>
    <row r="358" spans="1:5" x14ac:dyDescent="0.2">
      <c r="A358" s="10" t="s">
        <v>302</v>
      </c>
      <c r="B358" s="88">
        <v>33262</v>
      </c>
      <c r="C358" s="87">
        <v>165690</v>
      </c>
      <c r="D358" s="87">
        <v>147225</v>
      </c>
      <c r="E358" s="221"/>
    </row>
    <row r="359" spans="1:5" x14ac:dyDescent="0.2">
      <c r="A359" s="10" t="s">
        <v>303</v>
      </c>
      <c r="B359" s="88">
        <v>34232</v>
      </c>
      <c r="C359" s="87">
        <v>166836</v>
      </c>
      <c r="D359" s="87">
        <v>153043</v>
      </c>
      <c r="E359" s="221"/>
    </row>
    <row r="360" spans="1:5" x14ac:dyDescent="0.2">
      <c r="A360" s="10" t="s">
        <v>304</v>
      </c>
      <c r="B360" s="88">
        <v>32578</v>
      </c>
      <c r="C360" s="87">
        <v>161874</v>
      </c>
      <c r="D360" s="87">
        <v>143054</v>
      </c>
      <c r="E360" s="221"/>
    </row>
    <row r="361" spans="1:5" x14ac:dyDescent="0.2">
      <c r="A361" s="10" t="s">
        <v>305</v>
      </c>
      <c r="B361" s="88">
        <v>33956</v>
      </c>
      <c r="C361" s="87">
        <v>162990</v>
      </c>
      <c r="D361" s="87">
        <v>148265</v>
      </c>
      <c r="E361" s="221"/>
    </row>
    <row r="362" spans="1:5" x14ac:dyDescent="0.2">
      <c r="A362" s="10" t="s">
        <v>306</v>
      </c>
      <c r="B362" s="88">
        <v>35605</v>
      </c>
      <c r="C362" s="87">
        <v>165195</v>
      </c>
      <c r="D362" s="87">
        <v>159261</v>
      </c>
      <c r="E362" s="221"/>
    </row>
    <row r="363" spans="1:5" x14ac:dyDescent="0.2">
      <c r="A363" s="10" t="s">
        <v>307</v>
      </c>
      <c r="B363" s="88">
        <v>37091</v>
      </c>
      <c r="C363" s="87">
        <v>167375</v>
      </c>
      <c r="D363" s="87">
        <v>164637</v>
      </c>
      <c r="E363" s="221"/>
    </row>
    <row r="364" spans="1:5" x14ac:dyDescent="0.2">
      <c r="A364" s="10" t="s">
        <v>308</v>
      </c>
      <c r="B364" s="88">
        <v>39761</v>
      </c>
      <c r="C364" s="87">
        <v>173284</v>
      </c>
      <c r="D364" s="87">
        <v>181433</v>
      </c>
      <c r="E364" s="221"/>
    </row>
    <row r="365" spans="1:5" ht="18" customHeight="1" x14ac:dyDescent="0.2">
      <c r="A365" s="10" t="s">
        <v>309</v>
      </c>
      <c r="B365" s="88">
        <v>40636</v>
      </c>
      <c r="C365" s="87">
        <v>185180</v>
      </c>
      <c r="D365" s="87">
        <v>182092</v>
      </c>
      <c r="E365" s="221">
        <v>2015</v>
      </c>
    </row>
    <row r="366" spans="1:5" s="75" customFormat="1" x14ac:dyDescent="0.2">
      <c r="A366" s="75" t="s">
        <v>310</v>
      </c>
      <c r="B366" s="88">
        <v>40724</v>
      </c>
      <c r="C366" s="87">
        <v>185194</v>
      </c>
      <c r="D366" s="87">
        <v>179901</v>
      </c>
      <c r="E366" s="224"/>
    </row>
    <row r="367" spans="1:5" x14ac:dyDescent="0.2">
      <c r="A367" s="10" t="s">
        <v>311</v>
      </c>
      <c r="B367" s="88">
        <v>39693</v>
      </c>
      <c r="C367" s="87">
        <v>184375</v>
      </c>
      <c r="D367" s="87">
        <v>171403</v>
      </c>
      <c r="E367" s="221"/>
    </row>
    <row r="368" spans="1:5" s="75" customFormat="1" x14ac:dyDescent="0.2">
      <c r="A368" s="75" t="s">
        <v>312</v>
      </c>
      <c r="B368" s="88">
        <v>38517</v>
      </c>
      <c r="C368" s="87">
        <v>183546</v>
      </c>
      <c r="D368" s="87">
        <v>165445</v>
      </c>
      <c r="E368" s="224"/>
    </row>
    <row r="369" spans="1:5" s="75" customFormat="1" x14ac:dyDescent="0.2">
      <c r="A369" s="75" t="s">
        <v>313</v>
      </c>
      <c r="B369" s="88">
        <v>36508</v>
      </c>
      <c r="C369" s="87">
        <v>181758</v>
      </c>
      <c r="D369" s="87">
        <v>154053</v>
      </c>
      <c r="E369" s="224"/>
    </row>
    <row r="370" spans="1:5" s="75" customFormat="1" x14ac:dyDescent="0.2">
      <c r="A370" s="75" t="s">
        <v>314</v>
      </c>
      <c r="B370" s="88">
        <v>38081</v>
      </c>
      <c r="C370" s="87">
        <v>190198</v>
      </c>
      <c r="D370" s="87">
        <v>157909</v>
      </c>
      <c r="E370" s="224"/>
    </row>
    <row r="371" spans="1:5" x14ac:dyDescent="0.2">
      <c r="A371" s="10" t="s">
        <v>315</v>
      </c>
      <c r="B371" s="88">
        <v>38661</v>
      </c>
      <c r="C371" s="87">
        <v>191020</v>
      </c>
      <c r="D371" s="87">
        <v>162499</v>
      </c>
      <c r="E371" s="221"/>
    </row>
    <row r="372" spans="1:5" x14ac:dyDescent="0.2">
      <c r="A372" s="10" t="s">
        <v>316</v>
      </c>
      <c r="B372" s="88">
        <v>36781</v>
      </c>
      <c r="C372" s="87">
        <v>187061</v>
      </c>
      <c r="D372" s="87">
        <v>150401</v>
      </c>
      <c r="E372" s="221"/>
    </row>
    <row r="373" spans="1:5" x14ac:dyDescent="0.2">
      <c r="A373" s="10" t="s">
        <v>317</v>
      </c>
      <c r="B373" s="88">
        <v>37964</v>
      </c>
      <c r="C373" s="87">
        <v>188371</v>
      </c>
      <c r="D373" s="87">
        <v>155480</v>
      </c>
      <c r="E373" s="221"/>
    </row>
    <row r="374" spans="1:5" x14ac:dyDescent="0.2">
      <c r="A374" s="10" t="s">
        <v>318</v>
      </c>
      <c r="B374" s="88">
        <v>39387</v>
      </c>
      <c r="C374" s="87">
        <v>190044</v>
      </c>
      <c r="D374" s="87">
        <v>164563</v>
      </c>
      <c r="E374" s="221"/>
    </row>
    <row r="375" spans="1:5" x14ac:dyDescent="0.2">
      <c r="A375" s="10" t="s">
        <v>319</v>
      </c>
      <c r="B375" s="88">
        <v>40409</v>
      </c>
      <c r="C375" s="87">
        <v>191305</v>
      </c>
      <c r="D375" s="87">
        <v>167616</v>
      </c>
      <c r="E375" s="221"/>
    </row>
    <row r="376" spans="1:5" x14ac:dyDescent="0.2">
      <c r="A376" s="10" t="s">
        <v>320</v>
      </c>
      <c r="B376" s="88">
        <v>42681</v>
      </c>
      <c r="C376" s="87">
        <v>195801</v>
      </c>
      <c r="D376" s="87">
        <v>184632</v>
      </c>
      <c r="E376" s="221"/>
    </row>
    <row r="377" spans="1:5" ht="18" customHeight="1" x14ac:dyDescent="0.2">
      <c r="A377" s="10" t="s">
        <v>321</v>
      </c>
      <c r="B377" s="88">
        <v>43149</v>
      </c>
      <c r="C377" s="87">
        <v>196849</v>
      </c>
      <c r="D377" s="87">
        <v>162412</v>
      </c>
      <c r="E377" s="221">
        <v>2016</v>
      </c>
    </row>
    <row r="378" spans="1:5" x14ac:dyDescent="0.2">
      <c r="A378" s="10" t="s">
        <v>322</v>
      </c>
      <c r="B378" s="88">
        <v>42382</v>
      </c>
      <c r="C378" s="87">
        <v>196453</v>
      </c>
      <c r="D378" s="87">
        <v>171072</v>
      </c>
      <c r="E378" s="221"/>
    </row>
    <row r="379" spans="1:5" x14ac:dyDescent="0.2">
      <c r="A379" s="10" t="s">
        <v>323</v>
      </c>
      <c r="B379" s="88">
        <v>41201</v>
      </c>
      <c r="C379" s="87">
        <v>196242</v>
      </c>
      <c r="D379" s="87">
        <v>167262</v>
      </c>
      <c r="E379" s="221"/>
    </row>
    <row r="380" spans="1:5" x14ac:dyDescent="0.2">
      <c r="A380" s="10" t="s">
        <v>324</v>
      </c>
      <c r="B380" s="88">
        <v>39475</v>
      </c>
      <c r="C380" s="87">
        <v>195190</v>
      </c>
      <c r="D380" s="87">
        <v>161547</v>
      </c>
      <c r="E380" s="221"/>
    </row>
    <row r="381" spans="1:5" x14ac:dyDescent="0.2">
      <c r="A381" s="10" t="s">
        <v>325</v>
      </c>
      <c r="B381" s="88">
        <v>36871</v>
      </c>
      <c r="C381" s="87">
        <v>192550</v>
      </c>
      <c r="D381" s="87">
        <v>151889</v>
      </c>
      <c r="E381" s="221"/>
    </row>
    <row r="382" spans="1:5" x14ac:dyDescent="0.2">
      <c r="A382" s="10" t="s">
        <v>326</v>
      </c>
      <c r="B382" s="88">
        <v>37898</v>
      </c>
      <c r="C382" s="87">
        <v>200219</v>
      </c>
      <c r="D382" s="87">
        <v>142391</v>
      </c>
      <c r="E382" s="221"/>
    </row>
    <row r="383" spans="1:5" x14ac:dyDescent="0.2">
      <c r="A383" s="10" t="s">
        <v>327</v>
      </c>
      <c r="B383" s="88">
        <v>37996</v>
      </c>
      <c r="C383" s="87">
        <v>200235</v>
      </c>
      <c r="D383" s="87">
        <v>142325</v>
      </c>
      <c r="E383" s="221"/>
    </row>
    <row r="384" spans="1:5" x14ac:dyDescent="0.2">
      <c r="A384" s="10" t="s">
        <v>328</v>
      </c>
      <c r="B384" s="88">
        <v>35735</v>
      </c>
      <c r="C384" s="87">
        <v>196169</v>
      </c>
      <c r="D384" s="87">
        <v>150243</v>
      </c>
      <c r="E384" s="221"/>
    </row>
    <row r="385" spans="1:5" x14ac:dyDescent="0.2">
      <c r="A385" s="10" t="s">
        <v>329</v>
      </c>
      <c r="B385" s="88">
        <v>36344</v>
      </c>
      <c r="C385" s="87">
        <v>197806</v>
      </c>
      <c r="D385" s="87">
        <v>142230</v>
      </c>
      <c r="E385" s="221"/>
    </row>
    <row r="386" spans="1:5" x14ac:dyDescent="0.2">
      <c r="A386" s="10" t="s">
        <v>330</v>
      </c>
      <c r="B386" s="88">
        <v>36910</v>
      </c>
      <c r="C386" s="87">
        <v>198954</v>
      </c>
      <c r="D386" s="87">
        <v>135253</v>
      </c>
      <c r="E386" s="221"/>
    </row>
    <row r="387" spans="1:5" x14ac:dyDescent="0.2">
      <c r="A387" s="10" t="s">
        <v>331</v>
      </c>
      <c r="B387" s="88">
        <v>36937</v>
      </c>
      <c r="C387" s="87">
        <v>200301</v>
      </c>
      <c r="D387" s="87">
        <v>142895</v>
      </c>
      <c r="E387" s="221"/>
    </row>
    <row r="388" spans="1:5" x14ac:dyDescent="0.2">
      <c r="A388" s="10" t="s">
        <v>332</v>
      </c>
      <c r="B388" s="88">
        <v>38305</v>
      </c>
      <c r="C388" s="87">
        <v>204459</v>
      </c>
      <c r="D388" s="87">
        <v>143823</v>
      </c>
      <c r="E388" s="221"/>
    </row>
    <row r="389" spans="1:5" ht="18" customHeight="1" x14ac:dyDescent="0.2">
      <c r="A389" s="10" t="s">
        <v>333</v>
      </c>
      <c r="B389" s="88">
        <v>38533</v>
      </c>
      <c r="C389" s="87">
        <v>205512</v>
      </c>
      <c r="D389" s="87">
        <v>163486</v>
      </c>
      <c r="E389" s="221">
        <v>2017</v>
      </c>
    </row>
    <row r="390" spans="1:5" x14ac:dyDescent="0.2">
      <c r="A390" s="10" t="s">
        <v>334</v>
      </c>
      <c r="B390" s="88">
        <v>37994</v>
      </c>
      <c r="C390" s="87">
        <v>205317</v>
      </c>
      <c r="D390" s="87">
        <v>159500</v>
      </c>
      <c r="E390" s="221"/>
    </row>
    <row r="391" spans="1:5" x14ac:dyDescent="0.2">
      <c r="A391" s="10" t="s">
        <v>335</v>
      </c>
      <c r="B391" s="88">
        <v>36373</v>
      </c>
      <c r="C391" s="87">
        <v>203570</v>
      </c>
      <c r="D391" s="87">
        <v>152717</v>
      </c>
      <c r="E391" s="221"/>
    </row>
    <row r="392" spans="1:5" x14ac:dyDescent="0.2">
      <c r="A392" s="10" t="s">
        <v>336</v>
      </c>
      <c r="B392" s="88">
        <v>34920</v>
      </c>
      <c r="C392" s="87">
        <v>201522</v>
      </c>
      <c r="D392" s="87">
        <v>144430</v>
      </c>
      <c r="E392" s="221"/>
    </row>
    <row r="393" spans="1:5" x14ac:dyDescent="0.2">
      <c r="A393" s="10" t="s">
        <v>337</v>
      </c>
      <c r="B393" s="88">
        <v>32440</v>
      </c>
      <c r="C393" s="87">
        <v>198158</v>
      </c>
      <c r="D393" s="87">
        <v>131353</v>
      </c>
      <c r="E393" s="221"/>
    </row>
    <row r="394" spans="1:5" x14ac:dyDescent="0.2">
      <c r="A394" s="10" t="s">
        <v>338</v>
      </c>
      <c r="B394" s="88">
        <v>32907</v>
      </c>
      <c r="C394" s="87">
        <v>199388</v>
      </c>
      <c r="D394" s="87">
        <v>136528</v>
      </c>
      <c r="E394" s="221"/>
    </row>
    <row r="395" spans="1:5" x14ac:dyDescent="0.2">
      <c r="A395" s="10" t="s">
        <v>339</v>
      </c>
      <c r="B395" s="88">
        <v>32427</v>
      </c>
      <c r="C395" s="87">
        <v>198117</v>
      </c>
      <c r="D395" s="87">
        <v>137694</v>
      </c>
      <c r="E395" s="221"/>
    </row>
    <row r="396" spans="1:5" x14ac:dyDescent="0.2">
      <c r="A396" s="10" t="s">
        <v>340</v>
      </c>
      <c r="B396" s="88">
        <v>30189</v>
      </c>
      <c r="C396" s="87">
        <v>193630</v>
      </c>
      <c r="D396" s="87">
        <v>124248</v>
      </c>
      <c r="E396" s="221"/>
    </row>
    <row r="397" spans="1:5" x14ac:dyDescent="0.2">
      <c r="A397" s="10" t="s">
        <v>341</v>
      </c>
      <c r="B397" s="88">
        <v>30410</v>
      </c>
      <c r="C397" s="87">
        <v>193371</v>
      </c>
      <c r="D397" s="87">
        <v>125191</v>
      </c>
      <c r="E397" s="221"/>
    </row>
    <row r="398" spans="1:5" x14ac:dyDescent="0.2">
      <c r="A398" s="10" t="s">
        <v>342</v>
      </c>
      <c r="B398" s="88">
        <v>30540</v>
      </c>
      <c r="C398" s="87">
        <v>193432</v>
      </c>
      <c r="D398" s="87">
        <v>128454</v>
      </c>
      <c r="E398" s="221"/>
    </row>
    <row r="399" spans="1:5" x14ac:dyDescent="0.2">
      <c r="A399" s="10" t="s">
        <v>343</v>
      </c>
      <c r="B399" s="88">
        <v>30484</v>
      </c>
      <c r="C399" s="87">
        <v>193910</v>
      </c>
      <c r="D399" s="87">
        <v>130126</v>
      </c>
      <c r="E399" s="221"/>
    </row>
    <row r="400" spans="1:5" x14ac:dyDescent="0.2">
      <c r="A400" s="10" t="s">
        <v>344</v>
      </c>
      <c r="B400" s="88">
        <v>31460</v>
      </c>
      <c r="C400" s="87">
        <v>196452</v>
      </c>
      <c r="D400" s="87">
        <v>138946</v>
      </c>
      <c r="E400" s="221"/>
    </row>
    <row r="401" spans="1:5" ht="18" customHeight="1" x14ac:dyDescent="0.2">
      <c r="A401" s="10" t="s">
        <v>345</v>
      </c>
      <c r="B401" s="88">
        <v>32344</v>
      </c>
      <c r="C401" s="87">
        <v>195800</v>
      </c>
      <c r="D401" s="87">
        <v>140234</v>
      </c>
      <c r="E401" s="221">
        <v>2018</v>
      </c>
    </row>
    <row r="402" spans="1:5" x14ac:dyDescent="0.2">
      <c r="A402" s="10" t="s">
        <v>346</v>
      </c>
      <c r="B402" s="88">
        <v>32072</v>
      </c>
      <c r="C402" s="87">
        <v>194766</v>
      </c>
      <c r="D402" s="87">
        <v>136701</v>
      </c>
      <c r="E402" s="221"/>
    </row>
    <row r="403" spans="1:5" x14ac:dyDescent="0.2">
      <c r="A403" s="10" t="s">
        <v>347</v>
      </c>
      <c r="B403" s="88">
        <v>30758</v>
      </c>
      <c r="C403" s="87">
        <v>193555</v>
      </c>
      <c r="D403" s="87">
        <v>129508</v>
      </c>
      <c r="E403" s="221"/>
    </row>
    <row r="404" spans="1:5" x14ac:dyDescent="0.2">
      <c r="A404" s="10" t="s">
        <v>348</v>
      </c>
      <c r="B404" s="88">
        <v>29542</v>
      </c>
      <c r="C404" s="87">
        <v>190915</v>
      </c>
      <c r="D404" s="87">
        <v>121975</v>
      </c>
      <c r="E404" s="221"/>
    </row>
    <row r="405" spans="1:5" x14ac:dyDescent="0.2">
      <c r="A405" s="10" t="s">
        <v>349</v>
      </c>
      <c r="B405" s="88">
        <v>27438</v>
      </c>
      <c r="C405" s="87">
        <v>186884</v>
      </c>
      <c r="D405" s="87">
        <v>110047</v>
      </c>
      <c r="E405" s="221"/>
    </row>
    <row r="406" spans="1:5" x14ac:dyDescent="0.2">
      <c r="A406" s="10" t="s">
        <v>350</v>
      </c>
      <c r="B406" s="88">
        <v>28227</v>
      </c>
      <c r="C406" s="87">
        <v>189237</v>
      </c>
      <c r="D406" s="87">
        <v>116541</v>
      </c>
      <c r="E406" s="221"/>
    </row>
    <row r="407" spans="1:5" x14ac:dyDescent="0.2">
      <c r="A407" s="10" t="s">
        <v>351</v>
      </c>
      <c r="B407" s="88">
        <v>28133</v>
      </c>
      <c r="C407" s="87">
        <v>189720</v>
      </c>
      <c r="D407" s="87">
        <v>118644</v>
      </c>
      <c r="E407" s="221"/>
    </row>
    <row r="408" spans="1:5" x14ac:dyDescent="0.2">
      <c r="A408" s="10" t="s">
        <v>352</v>
      </c>
      <c r="B408" s="88">
        <v>25654</v>
      </c>
      <c r="C408" s="87">
        <v>186118</v>
      </c>
      <c r="D408" s="87">
        <v>103474</v>
      </c>
      <c r="E408" s="221"/>
    </row>
    <row r="409" spans="1:5" x14ac:dyDescent="0.2">
      <c r="A409" s="10" t="s">
        <v>353</v>
      </c>
      <c r="B409" s="88">
        <v>25616</v>
      </c>
      <c r="C409" s="87">
        <v>186119</v>
      </c>
      <c r="D409" s="87">
        <v>102891</v>
      </c>
      <c r="E409" s="221"/>
    </row>
    <row r="410" spans="1:5" x14ac:dyDescent="0.2">
      <c r="A410" s="10" t="s">
        <v>354</v>
      </c>
      <c r="B410" s="88">
        <v>25846</v>
      </c>
      <c r="C410" s="87">
        <v>186561</v>
      </c>
      <c r="D410" s="87">
        <v>105900</v>
      </c>
      <c r="E410" s="221"/>
    </row>
    <row r="411" spans="1:5" x14ac:dyDescent="0.2">
      <c r="A411" s="10" t="s">
        <v>355</v>
      </c>
      <c r="B411" s="88">
        <v>25813</v>
      </c>
      <c r="C411" s="87">
        <v>187506</v>
      </c>
      <c r="D411" s="87">
        <v>107609</v>
      </c>
      <c r="E411" s="221"/>
    </row>
    <row r="412" spans="1:5" x14ac:dyDescent="0.2">
      <c r="A412" s="10" t="s">
        <v>356</v>
      </c>
      <c r="B412" s="88">
        <v>27157</v>
      </c>
      <c r="C412" s="87">
        <v>189780</v>
      </c>
      <c r="D412" s="87">
        <v>116972</v>
      </c>
      <c r="E412" s="221"/>
    </row>
    <row r="413" spans="1:5" ht="18" customHeight="1" x14ac:dyDescent="0.2">
      <c r="A413" s="10" t="s">
        <v>357</v>
      </c>
      <c r="B413" s="88">
        <v>27735</v>
      </c>
      <c r="C413" s="87">
        <v>190133</v>
      </c>
      <c r="D413" s="87">
        <v>117538</v>
      </c>
      <c r="E413" s="221">
        <v>2019</v>
      </c>
    </row>
    <row r="414" spans="1:5" x14ac:dyDescent="0.2">
      <c r="A414" s="10" t="s">
        <v>358</v>
      </c>
      <c r="B414" s="88">
        <v>27561</v>
      </c>
      <c r="C414" s="87">
        <v>189572</v>
      </c>
      <c r="D414" s="87">
        <v>115587</v>
      </c>
      <c r="E414" s="221"/>
    </row>
    <row r="415" spans="1:5" x14ac:dyDescent="0.2">
      <c r="A415" s="10" t="s">
        <v>359</v>
      </c>
      <c r="B415" s="88">
        <v>26747</v>
      </c>
      <c r="C415" s="87">
        <v>188410</v>
      </c>
      <c r="D415" s="87">
        <v>110535</v>
      </c>
      <c r="E415" s="221"/>
    </row>
    <row r="416" spans="1:5" x14ac:dyDescent="0.2">
      <c r="A416" s="10" t="s">
        <v>360</v>
      </c>
      <c r="B416" s="88">
        <v>26385</v>
      </c>
      <c r="C416" s="87">
        <v>186685</v>
      </c>
      <c r="D416" s="87">
        <v>106001</v>
      </c>
      <c r="E416" s="221"/>
    </row>
    <row r="417" spans="1:5" x14ac:dyDescent="0.2">
      <c r="A417" s="10" t="s">
        <v>361</v>
      </c>
      <c r="B417" s="88">
        <v>24179</v>
      </c>
      <c r="C417" s="87">
        <v>182818</v>
      </c>
      <c r="D417" s="87">
        <v>95457</v>
      </c>
      <c r="E417" s="221"/>
    </row>
    <row r="418" spans="1:5" x14ac:dyDescent="0.2">
      <c r="A418" s="10" t="s">
        <v>362</v>
      </c>
      <c r="B418" s="88">
        <v>25318</v>
      </c>
      <c r="C418" s="87">
        <v>184008</v>
      </c>
      <c r="D418" s="87">
        <v>101966</v>
      </c>
      <c r="E418" s="221"/>
    </row>
    <row r="419" spans="1:5" x14ac:dyDescent="0.2">
      <c r="A419" s="10" t="s">
        <v>363</v>
      </c>
      <c r="B419" s="88">
        <v>26363</v>
      </c>
      <c r="C419" s="87">
        <v>184054</v>
      </c>
      <c r="D419" s="87">
        <v>107979</v>
      </c>
      <c r="E419" s="221"/>
    </row>
    <row r="420" spans="1:5" x14ac:dyDescent="0.2">
      <c r="A420" s="10" t="s">
        <v>364</v>
      </c>
      <c r="B420" s="88">
        <v>24428</v>
      </c>
      <c r="C420" s="87">
        <v>179864</v>
      </c>
      <c r="D420" s="87">
        <v>94723</v>
      </c>
      <c r="E420" s="221"/>
    </row>
    <row r="421" spans="1:5" x14ac:dyDescent="0.2">
      <c r="A421" s="10" t="s">
        <v>365</v>
      </c>
      <c r="B421" s="88">
        <v>25010</v>
      </c>
      <c r="C421" s="87">
        <v>178849</v>
      </c>
      <c r="D421" s="87">
        <v>96793</v>
      </c>
      <c r="E421" s="221"/>
    </row>
    <row r="422" spans="1:5" x14ac:dyDescent="0.2">
      <c r="A422" s="10" t="s">
        <v>366</v>
      </c>
      <c r="B422" s="88">
        <v>26132</v>
      </c>
      <c r="C422" s="87">
        <v>176414</v>
      </c>
      <c r="D422" s="87">
        <v>102135</v>
      </c>
      <c r="E422" s="221"/>
    </row>
    <row r="423" spans="1:5" x14ac:dyDescent="0.2">
      <c r="A423" s="10" t="s">
        <v>367</v>
      </c>
      <c r="B423" s="88">
        <v>27034</v>
      </c>
      <c r="C423" s="87">
        <v>176758</v>
      </c>
      <c r="D423" s="87">
        <v>107715</v>
      </c>
      <c r="E423" s="221"/>
    </row>
    <row r="424" spans="1:5" x14ac:dyDescent="0.2">
      <c r="A424" s="10" t="s">
        <v>368</v>
      </c>
      <c r="B424" s="88">
        <v>29576</v>
      </c>
      <c r="C424" s="87">
        <v>178902</v>
      </c>
      <c r="D424" s="87">
        <v>119693</v>
      </c>
      <c r="E424" s="221"/>
    </row>
    <row r="425" spans="1:5" ht="18" customHeight="1" x14ac:dyDescent="0.2">
      <c r="A425" s="10" t="s">
        <v>369</v>
      </c>
      <c r="B425" s="88">
        <v>30816</v>
      </c>
      <c r="C425" s="87">
        <v>179675</v>
      </c>
      <c r="D425" s="87">
        <v>119616</v>
      </c>
      <c r="E425" s="221">
        <v>2020</v>
      </c>
    </row>
    <row r="426" spans="1:5" x14ac:dyDescent="0.2">
      <c r="A426" s="10" t="s">
        <v>370</v>
      </c>
      <c r="B426" s="88">
        <v>30987</v>
      </c>
      <c r="C426" s="87">
        <v>179601</v>
      </c>
      <c r="D426" s="87">
        <v>118790</v>
      </c>
      <c r="E426" s="221"/>
    </row>
    <row r="427" spans="1:5" x14ac:dyDescent="0.2">
      <c r="A427" s="10" t="s">
        <v>371</v>
      </c>
      <c r="B427" s="88">
        <v>48609</v>
      </c>
      <c r="C427" s="87">
        <v>210901</v>
      </c>
      <c r="D427" s="87">
        <v>147635</v>
      </c>
      <c r="E427" s="221"/>
    </row>
    <row r="428" spans="1:5" x14ac:dyDescent="0.2">
      <c r="A428" s="10" t="s">
        <v>372</v>
      </c>
      <c r="B428" s="88">
        <v>68494</v>
      </c>
      <c r="C428" s="87">
        <v>220320</v>
      </c>
      <c r="D428" s="87">
        <v>220156</v>
      </c>
      <c r="E428" s="221"/>
    </row>
    <row r="429" spans="1:5" x14ac:dyDescent="0.2">
      <c r="A429" s="10" t="s">
        <v>373</v>
      </c>
      <c r="B429" s="88">
        <v>64613</v>
      </c>
      <c r="C429" s="87">
        <v>219772</v>
      </c>
      <c r="D429" s="87">
        <v>205937</v>
      </c>
      <c r="E429" s="221"/>
    </row>
    <row r="430" spans="1:5" x14ac:dyDescent="0.2">
      <c r="A430" s="10" t="s">
        <v>374</v>
      </c>
      <c r="B430" s="88">
        <v>55172</v>
      </c>
      <c r="C430" s="87">
        <v>218089</v>
      </c>
      <c r="D430" s="87">
        <v>171156</v>
      </c>
      <c r="E430" s="221"/>
    </row>
    <row r="431" spans="1:5" x14ac:dyDescent="0.2">
      <c r="A431" s="10" t="s">
        <v>375</v>
      </c>
      <c r="B431" s="88">
        <v>51366</v>
      </c>
      <c r="C431" s="87">
        <v>207932</v>
      </c>
      <c r="D431" s="87">
        <v>162744</v>
      </c>
      <c r="E431" s="221"/>
    </row>
    <row r="432" spans="1:5" x14ac:dyDescent="0.2">
      <c r="A432" s="10" t="s">
        <v>376</v>
      </c>
      <c r="B432" s="88">
        <v>45316</v>
      </c>
      <c r="C432" s="87">
        <v>198472</v>
      </c>
      <c r="D432" s="87">
        <v>142652</v>
      </c>
      <c r="E432" s="221"/>
    </row>
    <row r="433" spans="1:5" x14ac:dyDescent="0.2">
      <c r="A433" s="10" t="s">
        <v>377</v>
      </c>
      <c r="B433" s="88">
        <v>45689</v>
      </c>
      <c r="C433" s="87">
        <v>194605</v>
      </c>
      <c r="D433" s="87">
        <v>144270</v>
      </c>
      <c r="E433" s="221"/>
    </row>
    <row r="434" spans="1:5" x14ac:dyDescent="0.2">
      <c r="A434" s="10" t="s">
        <v>378</v>
      </c>
      <c r="B434" s="88">
        <v>47918</v>
      </c>
      <c r="C434" s="87">
        <v>193024</v>
      </c>
      <c r="D434" s="87">
        <v>158818</v>
      </c>
      <c r="E434" s="221"/>
    </row>
    <row r="435" spans="1:5" x14ac:dyDescent="0.2">
      <c r="A435" s="10" t="s">
        <v>379</v>
      </c>
      <c r="B435" s="88">
        <v>49917</v>
      </c>
      <c r="C435" s="87">
        <v>191886</v>
      </c>
      <c r="D435" s="87">
        <v>161394</v>
      </c>
      <c r="E435" s="221"/>
    </row>
    <row r="436" spans="1:5" x14ac:dyDescent="0.2">
      <c r="A436" s="10" t="s">
        <v>380</v>
      </c>
      <c r="B436" s="88">
        <v>54442</v>
      </c>
      <c r="C436" s="87">
        <v>192865</v>
      </c>
      <c r="D436" s="87">
        <v>192062</v>
      </c>
      <c r="E436" s="221"/>
    </row>
    <row r="437" spans="1:5" x14ac:dyDescent="0.2">
      <c r="A437" s="10" t="s">
        <v>381</v>
      </c>
      <c r="B437" s="88">
        <v>53010</v>
      </c>
      <c r="C437" s="87">
        <v>193551</v>
      </c>
      <c r="D437" s="87">
        <v>175184</v>
      </c>
      <c r="E437" s="221"/>
    </row>
    <row r="438" spans="1:5" x14ac:dyDescent="0.2">
      <c r="A438" s="10" t="s">
        <v>382</v>
      </c>
      <c r="B438" s="88">
        <v>52427</v>
      </c>
      <c r="C438" s="87">
        <v>195606</v>
      </c>
      <c r="D438" s="87">
        <v>170659</v>
      </c>
      <c r="E438" s="221"/>
    </row>
    <row r="439" spans="1:5" x14ac:dyDescent="0.2">
      <c r="A439" s="10" t="s">
        <v>383</v>
      </c>
      <c r="B439" s="88">
        <v>52750</v>
      </c>
      <c r="C439" s="87">
        <v>197257</v>
      </c>
      <c r="D439" s="87">
        <v>168226</v>
      </c>
      <c r="E439" s="221"/>
    </row>
    <row r="440" spans="1:5" x14ac:dyDescent="0.2">
      <c r="A440" s="10" t="s">
        <v>384</v>
      </c>
      <c r="B440" s="88">
        <v>48330</v>
      </c>
      <c r="C440" s="87">
        <v>195864</v>
      </c>
      <c r="D440" s="87">
        <v>155535</v>
      </c>
      <c r="E440" s="221"/>
    </row>
    <row r="441" spans="1:5" x14ac:dyDescent="0.2">
      <c r="A441" s="10" t="s">
        <v>385</v>
      </c>
      <c r="B441" s="88">
        <v>42814</v>
      </c>
      <c r="C441" s="87">
        <v>193128</v>
      </c>
      <c r="D441" s="87">
        <v>135433</v>
      </c>
      <c r="E441" s="221"/>
    </row>
    <row r="442" spans="1:5" x14ac:dyDescent="0.2">
      <c r="A442" s="10" t="s">
        <v>386</v>
      </c>
      <c r="B442" s="88">
        <v>41493</v>
      </c>
      <c r="C442" s="87">
        <v>193660</v>
      </c>
      <c r="D442" s="87">
        <v>132600</v>
      </c>
      <c r="E442" s="221"/>
    </row>
    <row r="443" spans="1:5" x14ac:dyDescent="0.2">
      <c r="A443" s="10" t="s">
        <v>387</v>
      </c>
      <c r="B443" s="88">
        <v>40568</v>
      </c>
      <c r="C443" s="87">
        <v>190661</v>
      </c>
      <c r="D443" s="87">
        <v>136961</v>
      </c>
      <c r="E443" s="221"/>
    </row>
    <row r="444" spans="1:5" x14ac:dyDescent="0.2">
      <c r="A444" s="10" t="s">
        <v>388</v>
      </c>
      <c r="B444" s="88">
        <v>36212</v>
      </c>
      <c r="C444" s="87">
        <v>184667</v>
      </c>
      <c r="D444" s="87">
        <v>117824</v>
      </c>
      <c r="E444" s="221"/>
    </row>
    <row r="445" spans="1:5" x14ac:dyDescent="0.2">
      <c r="A445" s="10" t="s">
        <v>389</v>
      </c>
      <c r="B445" s="88">
        <v>35193</v>
      </c>
      <c r="C445" s="87">
        <v>182820</v>
      </c>
      <c r="D445" s="87">
        <v>116491</v>
      </c>
      <c r="E445" s="221"/>
    </row>
    <row r="446" spans="1:5" x14ac:dyDescent="0.2">
      <c r="A446" s="10" t="s">
        <v>390</v>
      </c>
      <c r="B446" s="88">
        <v>35022</v>
      </c>
      <c r="C446" s="87">
        <v>180044</v>
      </c>
      <c r="D446" s="87">
        <v>118726</v>
      </c>
      <c r="E446" s="221"/>
    </row>
    <row r="447" spans="1:5" x14ac:dyDescent="0.2">
      <c r="A447" s="10" t="s">
        <v>391</v>
      </c>
      <c r="B447" s="88">
        <v>34185</v>
      </c>
      <c r="C447" s="87">
        <v>178709</v>
      </c>
      <c r="D447" s="87">
        <v>117782</v>
      </c>
      <c r="E447" s="221"/>
    </row>
    <row r="448" spans="1:5" x14ac:dyDescent="0.2">
      <c r="A448" s="10" t="s">
        <v>392</v>
      </c>
      <c r="B448" s="88">
        <v>35000</v>
      </c>
      <c r="C448" s="87">
        <v>164490</v>
      </c>
      <c r="D448" s="87">
        <v>127110</v>
      </c>
      <c r="E448" s="221"/>
    </row>
    <row r="449" spans="1:7" ht="18" customHeight="1" x14ac:dyDescent="0.2">
      <c r="A449" s="10" t="s">
        <v>577</v>
      </c>
      <c r="B449" s="88">
        <v>36904</v>
      </c>
      <c r="C449" s="87">
        <v>178300</v>
      </c>
      <c r="D449" s="87">
        <v>133304</v>
      </c>
      <c r="E449" s="221">
        <v>2022</v>
      </c>
    </row>
    <row r="450" spans="1:7" x14ac:dyDescent="0.2">
      <c r="A450" s="10" t="s">
        <v>578</v>
      </c>
      <c r="B450" s="88">
        <v>35016</v>
      </c>
      <c r="C450" s="87">
        <v>178343</v>
      </c>
      <c r="D450" s="87">
        <v>128239</v>
      </c>
      <c r="E450" s="221"/>
    </row>
    <row r="451" spans="1:7" x14ac:dyDescent="0.2">
      <c r="A451" s="10" t="s">
        <v>579</v>
      </c>
      <c r="B451" s="88">
        <v>31771</v>
      </c>
      <c r="C451" s="87">
        <v>164830</v>
      </c>
      <c r="D451" s="87">
        <v>117185</v>
      </c>
      <c r="E451" s="221"/>
    </row>
    <row r="452" spans="1:7" x14ac:dyDescent="0.2">
      <c r="A452" s="10" t="s">
        <v>580</v>
      </c>
      <c r="B452" s="88">
        <v>29606</v>
      </c>
      <c r="C452" s="87">
        <v>162883</v>
      </c>
      <c r="D452" s="87">
        <v>107917</v>
      </c>
      <c r="E452" s="221"/>
    </row>
    <row r="453" spans="1:7" x14ac:dyDescent="0.2">
      <c r="A453" s="10" t="s">
        <v>581</v>
      </c>
      <c r="B453" s="88">
        <v>27023</v>
      </c>
      <c r="C453" s="87">
        <v>160448</v>
      </c>
      <c r="D453" s="87">
        <v>96525</v>
      </c>
      <c r="E453" s="221"/>
    </row>
    <row r="454" spans="1:7" x14ac:dyDescent="0.2">
      <c r="A454" s="10" t="s">
        <v>582</v>
      </c>
      <c r="B454" s="88">
        <v>27807</v>
      </c>
      <c r="C454" s="87">
        <v>162087</v>
      </c>
      <c r="D454" s="87">
        <v>100809</v>
      </c>
      <c r="E454" s="221"/>
    </row>
    <row r="455" spans="1:7" x14ac:dyDescent="0.2">
      <c r="A455" s="10" t="s">
        <v>583</v>
      </c>
      <c r="B455" s="88">
        <v>28154</v>
      </c>
      <c r="C455" s="87">
        <v>165814</v>
      </c>
      <c r="D455" s="87">
        <v>106335</v>
      </c>
      <c r="E455" s="221"/>
    </row>
    <row r="456" spans="1:7" x14ac:dyDescent="0.2">
      <c r="A456" s="10" t="s">
        <v>584</v>
      </c>
      <c r="B456" s="88">
        <v>24994</v>
      </c>
      <c r="C456" s="87">
        <v>161817</v>
      </c>
      <c r="D456" s="87">
        <v>89659</v>
      </c>
      <c r="E456" s="221"/>
    </row>
    <row r="457" spans="1:7" x14ac:dyDescent="0.2">
      <c r="A457" s="10" t="s">
        <v>585</v>
      </c>
      <c r="B457" s="88">
        <v>25091</v>
      </c>
      <c r="C457" s="87">
        <v>161633</v>
      </c>
      <c r="D457" s="87">
        <v>89370</v>
      </c>
      <c r="E457" s="221"/>
    </row>
    <row r="458" spans="1:7" x14ac:dyDescent="0.2">
      <c r="A458" s="10" t="s">
        <v>586</v>
      </c>
      <c r="B458" s="88">
        <v>25884</v>
      </c>
      <c r="C458" s="87">
        <v>161193</v>
      </c>
      <c r="D458" s="87">
        <v>93371</v>
      </c>
      <c r="E458" s="221"/>
    </row>
    <row r="459" spans="1:7" x14ac:dyDescent="0.2">
      <c r="A459" s="10" t="s">
        <v>587</v>
      </c>
      <c r="B459" s="88">
        <v>26326</v>
      </c>
      <c r="C459" s="87">
        <v>160983</v>
      </c>
      <c r="D459" s="87">
        <v>96509</v>
      </c>
      <c r="E459" s="221"/>
    </row>
    <row r="460" spans="1:7" x14ac:dyDescent="0.2">
      <c r="A460" s="10" t="s">
        <v>588</v>
      </c>
      <c r="B460" s="88">
        <v>28457</v>
      </c>
      <c r="C460" s="87">
        <v>162745</v>
      </c>
      <c r="D460" s="87">
        <v>107723</v>
      </c>
      <c r="E460" s="221"/>
    </row>
    <row r="461" spans="1:7" x14ac:dyDescent="0.2">
      <c r="B461" s="41"/>
      <c r="C461" s="41"/>
      <c r="D461" s="39"/>
    </row>
    <row r="462" spans="1:7" ht="31.15" customHeight="1" x14ac:dyDescent="0.2">
      <c r="A462" s="242" t="s">
        <v>25</v>
      </c>
      <c r="B462" s="242"/>
      <c r="C462" s="242"/>
      <c r="D462" s="242"/>
      <c r="E462" s="242"/>
      <c r="F462" s="214"/>
      <c r="G462" s="214"/>
    </row>
    <row r="463" spans="1:7" x14ac:dyDescent="0.2">
      <c r="A463" s="73" t="s">
        <v>22</v>
      </c>
      <c r="C463" s="74"/>
      <c r="D463" s="74"/>
    </row>
    <row r="464" spans="1:7" x14ac:dyDescent="0.2">
      <c r="A464" s="77" t="s">
        <v>589</v>
      </c>
      <c r="C464" s="74"/>
      <c r="D464" s="74"/>
    </row>
  </sheetData>
  <mergeCells count="3">
    <mergeCell ref="A462:E462"/>
    <mergeCell ref="B3:D3"/>
    <mergeCell ref="B1:F1"/>
  </mergeCells>
  <phoneticPr fontId="0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&amp;P(&amp;N)</oddFooter>
  </headerFooter>
  <rowBreaks count="9" manualBreakCount="9">
    <brk id="40" max="16383" man="1"/>
    <brk id="88" max="16383" man="1"/>
    <brk id="136" max="16383" man="1"/>
    <brk id="184" max="16383" man="1"/>
    <brk id="232" max="16383" man="1"/>
    <brk id="280" max="16383" man="1"/>
    <brk id="328" max="16383" man="1"/>
    <brk id="376" max="16383" man="1"/>
    <brk id="424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03"/>
  <dimension ref="A1:G415"/>
  <sheetViews>
    <sheetView zoomScaleNormal="100" workbookViewId="0">
      <pane xSplit="1" ySplit="4" topLeftCell="B5" activePane="bottomRight" state="frozen"/>
      <selection activeCell="A45" sqref="A45"/>
      <selection pane="topRight" activeCell="A45" sqref="A45"/>
      <selection pane="bottomLeft" activeCell="A45" sqref="A45"/>
      <selection pane="bottomRight" activeCell="B5" sqref="B5"/>
    </sheetView>
  </sheetViews>
  <sheetFormatPr defaultColWidth="9.140625" defaultRowHeight="12.75" x14ac:dyDescent="0.2"/>
  <cols>
    <col min="1" max="1" width="9.140625" style="10"/>
    <col min="2" max="2" width="6.28515625" style="10" customWidth="1"/>
    <col min="3" max="3" width="6.7109375" style="9" bestFit="1" customWidth="1"/>
    <col min="4" max="4" width="9.140625" style="10" bestFit="1" customWidth="1"/>
    <col min="5" max="5" width="12.85546875" style="10" customWidth="1"/>
    <col min="6" max="16384" width="9.140625" style="10"/>
  </cols>
  <sheetData>
    <row r="1" spans="1:7" s="31" customFormat="1" ht="18" x14ac:dyDescent="0.25">
      <c r="A1" s="30" t="s">
        <v>77</v>
      </c>
      <c r="B1" s="95" t="str">
        <f>"Monthly analysis of unemployment rates by sex 1989–"&amp;F401</f>
        <v>Monthly analysis of unemployment rates by sex 1989–2022</v>
      </c>
      <c r="C1" s="95"/>
      <c r="D1" s="95"/>
      <c r="E1" s="95"/>
      <c r="F1" s="95"/>
      <c r="G1" s="95"/>
    </row>
    <row r="2" spans="1:7" s="89" customFormat="1" ht="6.75" customHeight="1" x14ac:dyDescent="0.2">
      <c r="B2" s="110" t="str">
        <f>CONCATENATE(LEFT(B1,LEN(B1)-9),"2000–",(RIGHT(B1,4)))</f>
        <v>Monthly analysis of unemployment rates by sex 2000–2022</v>
      </c>
      <c r="C2" s="86"/>
    </row>
    <row r="3" spans="1:7" s="16" customFormat="1" x14ac:dyDescent="0.2">
      <c r="A3" s="67" t="s">
        <v>3</v>
      </c>
      <c r="B3" s="245" t="s">
        <v>10</v>
      </c>
      <c r="C3" s="245"/>
      <c r="D3" s="245"/>
      <c r="E3" s="245"/>
    </row>
    <row r="4" spans="1:7" ht="25.5" customHeight="1" x14ac:dyDescent="0.2">
      <c r="A4" s="226"/>
      <c r="B4" s="79" t="s">
        <v>5</v>
      </c>
      <c r="C4" s="80" t="s">
        <v>6</v>
      </c>
      <c r="D4" s="81" t="s">
        <v>7</v>
      </c>
      <c r="E4" s="82" t="s">
        <v>11</v>
      </c>
    </row>
    <row r="5" spans="1:7" s="9" customFormat="1" ht="18" customHeight="1" x14ac:dyDescent="0.2">
      <c r="A5" s="9" t="s">
        <v>441</v>
      </c>
      <c r="B5" s="48">
        <v>3.6</v>
      </c>
      <c r="C5" s="48">
        <v>3.6</v>
      </c>
      <c r="D5" s="47">
        <v>3.5</v>
      </c>
      <c r="E5" s="203">
        <v>6.7</v>
      </c>
    </row>
    <row r="6" spans="1:7" s="9" customFormat="1" x14ac:dyDescent="0.2">
      <c r="A6" s="9" t="s">
        <v>442</v>
      </c>
      <c r="B6" s="197">
        <v>3</v>
      </c>
      <c r="C6" s="48">
        <v>3.4</v>
      </c>
      <c r="D6" s="47">
        <v>2.5</v>
      </c>
      <c r="E6" s="203">
        <v>5.4</v>
      </c>
    </row>
    <row r="7" spans="1:7" s="9" customFormat="1" x14ac:dyDescent="0.2">
      <c r="A7" s="9" t="s">
        <v>443</v>
      </c>
      <c r="B7" s="197">
        <v>3.9</v>
      </c>
      <c r="C7" s="48">
        <v>4.3</v>
      </c>
      <c r="D7" s="47">
        <v>3.4</v>
      </c>
      <c r="E7" s="203">
        <v>12.3</v>
      </c>
    </row>
    <row r="8" spans="1:7" s="9" customFormat="1" x14ac:dyDescent="0.2">
      <c r="A8" s="9" t="s">
        <v>444</v>
      </c>
      <c r="B8" s="197">
        <v>4.5999999999999996</v>
      </c>
      <c r="C8" s="48">
        <v>4.7</v>
      </c>
      <c r="D8" s="47">
        <v>4.5</v>
      </c>
      <c r="E8" s="203">
        <v>17.899999999999999</v>
      </c>
    </row>
    <row r="9" spans="1:7" s="9" customFormat="1" x14ac:dyDescent="0.2">
      <c r="A9" s="9" t="s">
        <v>445</v>
      </c>
      <c r="B9" s="197">
        <v>6.4</v>
      </c>
      <c r="C9" s="48">
        <v>6.3</v>
      </c>
      <c r="D9" s="47">
        <v>6.5</v>
      </c>
      <c r="E9" s="203">
        <v>26.1</v>
      </c>
    </row>
    <row r="10" spans="1:7" s="9" customFormat="1" x14ac:dyDescent="0.2">
      <c r="A10" s="9" t="s">
        <v>446</v>
      </c>
      <c r="B10" s="197">
        <v>2.1</v>
      </c>
      <c r="C10" s="48">
        <v>2.1</v>
      </c>
      <c r="D10" s="47">
        <v>2.1</v>
      </c>
      <c r="E10" s="203">
        <v>4.5</v>
      </c>
    </row>
    <row r="11" spans="1:7" s="9" customFormat="1" x14ac:dyDescent="0.2">
      <c r="A11" s="9" t="s">
        <v>447</v>
      </c>
      <c r="B11" s="197">
        <v>2.1</v>
      </c>
      <c r="C11" s="48">
        <v>2.1</v>
      </c>
      <c r="D11" s="47">
        <v>2.1</v>
      </c>
      <c r="E11" s="203">
        <v>3.2</v>
      </c>
    </row>
    <row r="12" spans="1:7" s="9" customFormat="1" x14ac:dyDescent="0.2">
      <c r="A12" s="9" t="s">
        <v>448</v>
      </c>
      <c r="B12" s="197">
        <v>2.4</v>
      </c>
      <c r="C12" s="48">
        <v>2.2999999999999998</v>
      </c>
      <c r="D12" s="47">
        <v>2.5</v>
      </c>
      <c r="E12" s="203">
        <v>5.5</v>
      </c>
    </row>
    <row r="13" spans="1:7" s="9" customFormat="1" x14ac:dyDescent="0.2">
      <c r="A13" s="9" t="s">
        <v>449</v>
      </c>
      <c r="B13" s="197">
        <v>2.2000000000000002</v>
      </c>
      <c r="C13" s="48">
        <v>1.8</v>
      </c>
      <c r="D13" s="47">
        <v>2.5</v>
      </c>
      <c r="E13" s="203">
        <v>3.9</v>
      </c>
    </row>
    <row r="14" spans="1:7" s="9" customFormat="1" x14ac:dyDescent="0.2">
      <c r="A14" s="9" t="s">
        <v>450</v>
      </c>
      <c r="B14" s="197">
        <v>2.2000000000000002</v>
      </c>
      <c r="C14" s="48">
        <v>2.2999999999999998</v>
      </c>
      <c r="D14" s="47">
        <v>2.1</v>
      </c>
      <c r="E14" s="203">
        <v>4</v>
      </c>
    </row>
    <row r="15" spans="1:7" s="9" customFormat="1" x14ac:dyDescent="0.2">
      <c r="A15" s="9" t="s">
        <v>451</v>
      </c>
      <c r="B15" s="197">
        <v>2.5</v>
      </c>
      <c r="C15" s="48">
        <v>2.4</v>
      </c>
      <c r="D15" s="47">
        <v>2.6</v>
      </c>
      <c r="E15" s="203">
        <v>5.9</v>
      </c>
    </row>
    <row r="16" spans="1:7" s="9" customFormat="1" x14ac:dyDescent="0.2">
      <c r="A16" s="9" t="s">
        <v>452</v>
      </c>
      <c r="B16" s="197">
        <v>2.2999999999999998</v>
      </c>
      <c r="C16" s="48">
        <v>2.5</v>
      </c>
      <c r="D16" s="47">
        <v>2</v>
      </c>
      <c r="E16" s="203">
        <v>3.6</v>
      </c>
    </row>
    <row r="17" spans="1:5" ht="18" customHeight="1" x14ac:dyDescent="0.2">
      <c r="A17" s="10" t="s">
        <v>453</v>
      </c>
      <c r="B17" s="57">
        <v>2.9</v>
      </c>
      <c r="C17" s="57">
        <v>3.3</v>
      </c>
      <c r="D17" s="58">
        <v>2.5</v>
      </c>
      <c r="E17" s="203">
        <v>5.8</v>
      </c>
    </row>
    <row r="18" spans="1:5" x14ac:dyDescent="0.2">
      <c r="A18" s="10" t="s">
        <v>454</v>
      </c>
      <c r="B18" s="59">
        <v>2.7</v>
      </c>
      <c r="C18" s="57">
        <v>3.4</v>
      </c>
      <c r="D18" s="58">
        <v>1.9</v>
      </c>
      <c r="E18" s="203">
        <v>4.9000000000000004</v>
      </c>
    </row>
    <row r="19" spans="1:5" x14ac:dyDescent="0.2">
      <c r="A19" s="10" t="s">
        <v>455</v>
      </c>
      <c r="B19" s="59">
        <v>3.3</v>
      </c>
      <c r="C19" s="57">
        <v>4</v>
      </c>
      <c r="D19" s="58">
        <v>2.4</v>
      </c>
      <c r="E19" s="203">
        <v>11</v>
      </c>
    </row>
    <row r="20" spans="1:5" x14ac:dyDescent="0.2">
      <c r="A20" s="10" t="s">
        <v>456</v>
      </c>
      <c r="B20" s="59">
        <v>4.5</v>
      </c>
      <c r="C20" s="57">
        <v>5.0999999999999996</v>
      </c>
      <c r="D20" s="58">
        <v>3.7</v>
      </c>
      <c r="E20" s="203">
        <v>17.100000000000001</v>
      </c>
    </row>
    <row r="21" spans="1:5" x14ac:dyDescent="0.2">
      <c r="A21" s="10" t="s">
        <v>457</v>
      </c>
      <c r="B21" s="59">
        <v>6.1</v>
      </c>
      <c r="C21" s="57">
        <v>6.2</v>
      </c>
      <c r="D21" s="58">
        <v>5.9</v>
      </c>
      <c r="E21" s="203">
        <v>26.5</v>
      </c>
    </row>
    <row r="22" spans="1:5" x14ac:dyDescent="0.2">
      <c r="A22" s="10" t="s">
        <v>458</v>
      </c>
      <c r="B22" s="59">
        <v>2.5</v>
      </c>
      <c r="C22" s="57">
        <v>2.7</v>
      </c>
      <c r="D22" s="58">
        <v>2.2999999999999998</v>
      </c>
      <c r="E22" s="203">
        <v>6.1</v>
      </c>
    </row>
    <row r="23" spans="1:5" x14ac:dyDescent="0.2">
      <c r="A23" s="10" t="s">
        <v>459</v>
      </c>
      <c r="B23" s="59">
        <v>2.1</v>
      </c>
      <c r="C23" s="57">
        <v>2.1</v>
      </c>
      <c r="D23" s="58">
        <v>2.2000000000000002</v>
      </c>
      <c r="E23" s="203">
        <v>4</v>
      </c>
    </row>
    <row r="24" spans="1:5" x14ac:dyDescent="0.2">
      <c r="A24" s="10" t="s">
        <v>460</v>
      </c>
      <c r="B24" s="59">
        <v>2.2000000000000002</v>
      </c>
      <c r="C24" s="57">
        <v>2.2999999999999998</v>
      </c>
      <c r="D24" s="58">
        <v>2</v>
      </c>
      <c r="E24" s="203">
        <v>4.9000000000000004</v>
      </c>
    </row>
    <row r="25" spans="1:5" x14ac:dyDescent="0.2">
      <c r="A25" s="10" t="s">
        <v>461</v>
      </c>
      <c r="B25" s="59">
        <v>2.4</v>
      </c>
      <c r="C25" s="57">
        <v>2.9</v>
      </c>
      <c r="D25" s="58">
        <v>1.8</v>
      </c>
      <c r="E25" s="203">
        <v>6.7</v>
      </c>
    </row>
    <row r="26" spans="1:5" x14ac:dyDescent="0.2">
      <c r="A26" s="10" t="s">
        <v>462</v>
      </c>
      <c r="B26" s="59">
        <v>3</v>
      </c>
      <c r="C26" s="57">
        <v>3.4</v>
      </c>
      <c r="D26" s="58">
        <v>2.5</v>
      </c>
      <c r="E26" s="203">
        <v>6.2</v>
      </c>
    </row>
    <row r="27" spans="1:5" x14ac:dyDescent="0.2">
      <c r="A27" s="10" t="s">
        <v>463</v>
      </c>
      <c r="B27" s="59">
        <v>3.1</v>
      </c>
      <c r="C27" s="57">
        <v>3.7</v>
      </c>
      <c r="D27" s="58">
        <v>2.4</v>
      </c>
      <c r="E27" s="203">
        <v>7.6</v>
      </c>
    </row>
    <row r="28" spans="1:5" x14ac:dyDescent="0.2">
      <c r="A28" s="10" t="s">
        <v>464</v>
      </c>
      <c r="B28" s="59">
        <v>3.2</v>
      </c>
      <c r="C28" s="57">
        <v>3.9</v>
      </c>
      <c r="D28" s="58">
        <v>2.2999999999999998</v>
      </c>
      <c r="E28" s="203">
        <v>6.2</v>
      </c>
    </row>
    <row r="29" spans="1:5" ht="18" customHeight="1" x14ac:dyDescent="0.2">
      <c r="A29" s="10" t="s">
        <v>465</v>
      </c>
      <c r="B29" s="59">
        <v>4.0999999999999996</v>
      </c>
      <c r="C29" s="57">
        <v>4.9000000000000004</v>
      </c>
      <c r="D29" s="58">
        <v>3.3</v>
      </c>
      <c r="E29" s="203">
        <v>8.4</v>
      </c>
    </row>
    <row r="30" spans="1:5" x14ac:dyDescent="0.2">
      <c r="A30" s="10" t="s">
        <v>466</v>
      </c>
      <c r="B30" s="59">
        <v>4.5</v>
      </c>
      <c r="C30" s="57">
        <v>5.9</v>
      </c>
      <c r="D30" s="58">
        <v>3</v>
      </c>
      <c r="E30" s="203">
        <v>9.5</v>
      </c>
    </row>
    <row r="31" spans="1:5" x14ac:dyDescent="0.2">
      <c r="A31" s="10" t="s">
        <v>467</v>
      </c>
      <c r="B31" s="59">
        <v>5.2</v>
      </c>
      <c r="C31" s="57">
        <v>6.7</v>
      </c>
      <c r="D31" s="58">
        <v>3.7</v>
      </c>
      <c r="E31" s="203">
        <v>15.6</v>
      </c>
    </row>
    <row r="32" spans="1:5" x14ac:dyDescent="0.2">
      <c r="A32" s="10" t="s">
        <v>468</v>
      </c>
      <c r="B32" s="59">
        <v>6.7</v>
      </c>
      <c r="C32" s="57">
        <v>7.8</v>
      </c>
      <c r="D32" s="58">
        <v>5.5</v>
      </c>
      <c r="E32" s="203">
        <v>21.7</v>
      </c>
    </row>
    <row r="33" spans="1:5" x14ac:dyDescent="0.2">
      <c r="A33" s="10" t="s">
        <v>469</v>
      </c>
      <c r="B33" s="59">
        <v>9.1</v>
      </c>
      <c r="C33" s="57">
        <v>10.199999999999999</v>
      </c>
      <c r="D33" s="58">
        <v>7.9</v>
      </c>
      <c r="E33" s="203">
        <v>32.4</v>
      </c>
    </row>
    <row r="34" spans="1:5" x14ac:dyDescent="0.2">
      <c r="A34" s="10" t="s">
        <v>470</v>
      </c>
      <c r="B34" s="59">
        <v>5.9</v>
      </c>
      <c r="C34" s="57">
        <v>7.1</v>
      </c>
      <c r="D34" s="58">
        <v>4.5999999999999996</v>
      </c>
      <c r="E34" s="203">
        <v>12.5</v>
      </c>
    </row>
    <row r="35" spans="1:5" x14ac:dyDescent="0.2">
      <c r="A35" s="10" t="s">
        <v>471</v>
      </c>
      <c r="B35" s="59">
        <v>5.9</v>
      </c>
      <c r="C35" s="57">
        <v>6.9</v>
      </c>
      <c r="D35" s="58">
        <v>4.9000000000000004</v>
      </c>
      <c r="E35" s="203">
        <v>11.8</v>
      </c>
    </row>
    <row r="36" spans="1:5" x14ac:dyDescent="0.2">
      <c r="A36" s="10" t="s">
        <v>472</v>
      </c>
      <c r="B36" s="59">
        <v>6.2</v>
      </c>
      <c r="C36" s="57">
        <v>7.3</v>
      </c>
      <c r="D36" s="58">
        <v>5.0999999999999996</v>
      </c>
      <c r="E36" s="203">
        <v>11.9</v>
      </c>
    </row>
    <row r="37" spans="1:5" x14ac:dyDescent="0.2">
      <c r="A37" s="10" t="s">
        <v>473</v>
      </c>
      <c r="B37" s="59">
        <v>7.4</v>
      </c>
      <c r="C37" s="57">
        <v>9.9</v>
      </c>
      <c r="D37" s="58">
        <v>4.7</v>
      </c>
      <c r="E37" s="203">
        <v>16.3</v>
      </c>
    </row>
    <row r="38" spans="1:5" x14ac:dyDescent="0.2">
      <c r="A38" s="10" t="s">
        <v>474</v>
      </c>
      <c r="B38" s="59">
        <v>7.7</v>
      </c>
      <c r="C38" s="57">
        <v>9</v>
      </c>
      <c r="D38" s="58">
        <v>6.2</v>
      </c>
      <c r="E38" s="203">
        <v>17.899999999999999</v>
      </c>
    </row>
    <row r="39" spans="1:5" x14ac:dyDescent="0.2">
      <c r="A39" s="10" t="s">
        <v>475</v>
      </c>
      <c r="B39" s="59">
        <v>8</v>
      </c>
      <c r="C39" s="57">
        <v>9.1999999999999993</v>
      </c>
      <c r="D39" s="58">
        <v>6.8</v>
      </c>
      <c r="E39" s="203">
        <v>16</v>
      </c>
    </row>
    <row r="40" spans="1:5" x14ac:dyDescent="0.2">
      <c r="A40" s="10" t="s">
        <v>476</v>
      </c>
      <c r="B40" s="59">
        <v>8.6</v>
      </c>
      <c r="C40" s="57">
        <v>11</v>
      </c>
      <c r="D40" s="58">
        <v>6</v>
      </c>
      <c r="E40" s="203">
        <v>18</v>
      </c>
    </row>
    <row r="41" spans="1:5" ht="18" customHeight="1" x14ac:dyDescent="0.2">
      <c r="A41" s="10" t="s">
        <v>477</v>
      </c>
      <c r="B41" s="59">
        <v>10.3</v>
      </c>
      <c r="C41" s="57">
        <v>12.3</v>
      </c>
      <c r="D41" s="58">
        <v>8</v>
      </c>
      <c r="E41" s="203">
        <v>19.100000000000001</v>
      </c>
    </row>
    <row r="42" spans="1:5" x14ac:dyDescent="0.2">
      <c r="A42" s="10" t="s">
        <v>478</v>
      </c>
      <c r="B42" s="59">
        <v>10.199999999999999</v>
      </c>
      <c r="C42" s="57">
        <v>12.5</v>
      </c>
      <c r="D42" s="58">
        <v>7.8</v>
      </c>
      <c r="E42" s="203">
        <v>19.899999999999999</v>
      </c>
    </row>
    <row r="43" spans="1:5" x14ac:dyDescent="0.2">
      <c r="A43" s="10" t="s">
        <v>479</v>
      </c>
      <c r="B43" s="59">
        <v>10.6</v>
      </c>
      <c r="C43" s="57">
        <v>12.9</v>
      </c>
      <c r="D43" s="58">
        <v>8</v>
      </c>
      <c r="E43" s="203">
        <v>26.2</v>
      </c>
    </row>
    <row r="44" spans="1:5" x14ac:dyDescent="0.2">
      <c r="A44" s="10" t="s">
        <v>480</v>
      </c>
      <c r="B44" s="59">
        <v>11.7</v>
      </c>
      <c r="C44" s="57">
        <v>13.6</v>
      </c>
      <c r="D44" s="58">
        <v>9.5</v>
      </c>
      <c r="E44" s="203">
        <v>31</v>
      </c>
    </row>
    <row r="45" spans="1:5" x14ac:dyDescent="0.2">
      <c r="A45" s="10" t="s">
        <v>481</v>
      </c>
      <c r="B45" s="57">
        <v>13.5</v>
      </c>
      <c r="C45" s="57">
        <v>15.5</v>
      </c>
      <c r="D45" s="58">
        <v>11.4</v>
      </c>
      <c r="E45" s="203">
        <v>40.700000000000003</v>
      </c>
    </row>
    <row r="46" spans="1:5" x14ac:dyDescent="0.2">
      <c r="A46" s="10" t="s">
        <v>482</v>
      </c>
      <c r="B46" s="57">
        <v>11.6</v>
      </c>
      <c r="C46" s="57">
        <v>12.8</v>
      </c>
      <c r="D46" s="58">
        <v>10.3</v>
      </c>
      <c r="E46" s="203">
        <v>24.8</v>
      </c>
    </row>
    <row r="47" spans="1:5" x14ac:dyDescent="0.2">
      <c r="A47" s="10" t="s">
        <v>483</v>
      </c>
      <c r="B47" s="57">
        <v>10.6</v>
      </c>
      <c r="C47" s="57">
        <v>12.3</v>
      </c>
      <c r="D47" s="58">
        <v>8.6999999999999993</v>
      </c>
      <c r="E47" s="203">
        <v>21.2</v>
      </c>
    </row>
    <row r="48" spans="1:5" x14ac:dyDescent="0.2">
      <c r="A48" s="10" t="s">
        <v>484</v>
      </c>
      <c r="B48" s="57">
        <v>11.5</v>
      </c>
      <c r="C48" s="57">
        <v>13.4</v>
      </c>
      <c r="D48" s="58">
        <v>9.4</v>
      </c>
      <c r="E48" s="203">
        <v>24.6</v>
      </c>
    </row>
    <row r="49" spans="1:5" x14ac:dyDescent="0.2">
      <c r="A49" s="10" t="s">
        <v>485</v>
      </c>
      <c r="B49" s="57">
        <v>11.8</v>
      </c>
      <c r="C49" s="57">
        <v>13.4</v>
      </c>
      <c r="D49" s="58">
        <v>10</v>
      </c>
      <c r="E49" s="203">
        <v>26.2</v>
      </c>
    </row>
    <row r="50" spans="1:5" x14ac:dyDescent="0.2">
      <c r="A50" s="10" t="s">
        <v>486</v>
      </c>
      <c r="B50" s="57">
        <v>12.7</v>
      </c>
      <c r="C50" s="57">
        <v>14.7</v>
      </c>
      <c r="D50" s="58">
        <v>10.4</v>
      </c>
      <c r="E50" s="203">
        <v>27.4</v>
      </c>
    </row>
    <row r="51" spans="1:5" x14ac:dyDescent="0.2">
      <c r="A51" s="10" t="s">
        <v>487</v>
      </c>
      <c r="B51" s="57">
        <v>13.2</v>
      </c>
      <c r="C51" s="57">
        <v>15</v>
      </c>
      <c r="D51" s="58">
        <v>11.2</v>
      </c>
      <c r="E51" s="203">
        <v>27.2</v>
      </c>
    </row>
    <row r="52" spans="1:5" x14ac:dyDescent="0.2">
      <c r="A52" s="10" t="s">
        <v>488</v>
      </c>
      <c r="B52" s="57">
        <v>12.9</v>
      </c>
      <c r="C52" s="57">
        <v>15.1</v>
      </c>
      <c r="D52" s="58">
        <v>10.4</v>
      </c>
      <c r="E52" s="203">
        <v>24.8</v>
      </c>
    </row>
    <row r="53" spans="1:5" ht="18" customHeight="1" x14ac:dyDescent="0.2">
      <c r="A53" s="10" t="s">
        <v>489</v>
      </c>
      <c r="B53" s="57">
        <v>14.3</v>
      </c>
      <c r="C53" s="57">
        <v>16.2</v>
      </c>
      <c r="D53" s="58">
        <v>12.3</v>
      </c>
      <c r="E53" s="203">
        <v>28</v>
      </c>
    </row>
    <row r="54" spans="1:5" x14ac:dyDescent="0.2">
      <c r="A54" s="10" t="s">
        <v>490</v>
      </c>
      <c r="B54" s="57">
        <v>15.6</v>
      </c>
      <c r="C54" s="57">
        <v>18.3</v>
      </c>
      <c r="D54" s="58">
        <v>12.5</v>
      </c>
      <c r="E54" s="203">
        <v>29.4</v>
      </c>
    </row>
    <row r="55" spans="1:5" x14ac:dyDescent="0.2">
      <c r="A55" s="10" t="s">
        <v>491</v>
      </c>
      <c r="B55" s="57">
        <v>16.100000000000001</v>
      </c>
      <c r="C55" s="57">
        <v>18</v>
      </c>
      <c r="D55" s="58">
        <v>14</v>
      </c>
      <c r="E55" s="203">
        <v>36.4</v>
      </c>
    </row>
    <row r="56" spans="1:5" x14ac:dyDescent="0.2">
      <c r="A56" s="10" t="s">
        <v>492</v>
      </c>
      <c r="B56" s="57">
        <v>17.100000000000001</v>
      </c>
      <c r="C56" s="57">
        <v>19.100000000000001</v>
      </c>
      <c r="D56" s="58">
        <v>14.8</v>
      </c>
      <c r="E56" s="203">
        <v>41.4</v>
      </c>
    </row>
    <row r="57" spans="1:5" x14ac:dyDescent="0.2">
      <c r="A57" s="10" t="s">
        <v>493</v>
      </c>
      <c r="B57" s="57">
        <v>19</v>
      </c>
      <c r="C57" s="57">
        <v>20.399999999999999</v>
      </c>
      <c r="D57" s="58">
        <v>17.399999999999999</v>
      </c>
      <c r="E57" s="203">
        <v>48.1</v>
      </c>
    </row>
    <row r="58" spans="1:5" x14ac:dyDescent="0.2">
      <c r="A58" s="10" t="s">
        <v>494</v>
      </c>
      <c r="B58" s="57">
        <v>16.3</v>
      </c>
      <c r="C58" s="57">
        <v>17.3</v>
      </c>
      <c r="D58" s="58">
        <v>15.2</v>
      </c>
      <c r="E58" s="203">
        <v>32.4</v>
      </c>
    </row>
    <row r="59" spans="1:5" x14ac:dyDescent="0.2">
      <c r="A59" s="10" t="s">
        <v>495</v>
      </c>
      <c r="B59" s="57">
        <v>14.9</v>
      </c>
      <c r="C59" s="57">
        <v>16.100000000000001</v>
      </c>
      <c r="D59" s="58">
        <v>13.7</v>
      </c>
      <c r="E59" s="203">
        <v>27.2</v>
      </c>
    </row>
    <row r="60" spans="1:5" x14ac:dyDescent="0.2">
      <c r="A60" s="10" t="s">
        <v>496</v>
      </c>
      <c r="B60" s="57">
        <v>15.6</v>
      </c>
      <c r="C60" s="57">
        <v>16.899999999999999</v>
      </c>
      <c r="D60" s="58">
        <v>14.3</v>
      </c>
      <c r="E60" s="203">
        <v>25.9</v>
      </c>
    </row>
    <row r="61" spans="1:5" x14ac:dyDescent="0.2">
      <c r="A61" s="10" t="s">
        <v>497</v>
      </c>
      <c r="B61" s="57">
        <v>16.7</v>
      </c>
      <c r="C61" s="57">
        <v>18</v>
      </c>
      <c r="D61" s="58">
        <v>15.4</v>
      </c>
      <c r="E61" s="203">
        <v>33.4</v>
      </c>
    </row>
    <row r="62" spans="1:5" x14ac:dyDescent="0.2">
      <c r="A62" s="10" t="s">
        <v>498</v>
      </c>
      <c r="B62" s="57">
        <v>16.899999999999999</v>
      </c>
      <c r="C62" s="57">
        <v>18.8</v>
      </c>
      <c r="D62" s="58">
        <v>14.7</v>
      </c>
      <c r="E62" s="203">
        <v>33.5</v>
      </c>
    </row>
    <row r="63" spans="1:5" x14ac:dyDescent="0.2">
      <c r="A63" s="10" t="s">
        <v>499</v>
      </c>
      <c r="B63" s="57">
        <v>16.5</v>
      </c>
      <c r="C63" s="57">
        <v>18.8</v>
      </c>
      <c r="D63" s="58">
        <v>13.9</v>
      </c>
      <c r="E63" s="203">
        <v>29.7</v>
      </c>
    </row>
    <row r="64" spans="1:5" x14ac:dyDescent="0.2">
      <c r="A64" s="10" t="s">
        <v>500</v>
      </c>
      <c r="B64" s="57">
        <v>17.100000000000001</v>
      </c>
      <c r="C64" s="57">
        <v>19.399999999999999</v>
      </c>
      <c r="D64" s="58">
        <v>14.6</v>
      </c>
      <c r="E64" s="203">
        <v>32.6</v>
      </c>
    </row>
    <row r="65" spans="1:5" ht="18" customHeight="1" x14ac:dyDescent="0.2">
      <c r="A65" s="10" t="s">
        <v>501</v>
      </c>
      <c r="B65" s="57">
        <v>18.7</v>
      </c>
      <c r="C65" s="57">
        <v>21.2</v>
      </c>
      <c r="D65" s="58">
        <v>16</v>
      </c>
      <c r="E65" s="203">
        <v>37.299999999999997</v>
      </c>
    </row>
    <row r="66" spans="1:5" x14ac:dyDescent="0.2">
      <c r="A66" s="10" t="s">
        <v>502</v>
      </c>
      <c r="B66" s="57">
        <v>16.899999999999999</v>
      </c>
      <c r="C66" s="57">
        <v>19.3</v>
      </c>
      <c r="D66" s="58">
        <v>14.1</v>
      </c>
      <c r="E66" s="203">
        <v>35.5</v>
      </c>
    </row>
    <row r="67" spans="1:5" x14ac:dyDescent="0.2">
      <c r="A67" s="10" t="s">
        <v>503</v>
      </c>
      <c r="B67" s="57">
        <v>18.3</v>
      </c>
      <c r="C67" s="57">
        <v>20.2</v>
      </c>
      <c r="D67" s="58">
        <v>16.2</v>
      </c>
      <c r="E67" s="203">
        <v>43.1</v>
      </c>
    </row>
    <row r="68" spans="1:5" x14ac:dyDescent="0.2">
      <c r="A68" s="10" t="s">
        <v>504</v>
      </c>
      <c r="B68" s="57">
        <v>18.5</v>
      </c>
      <c r="C68" s="57">
        <v>20.6</v>
      </c>
      <c r="D68" s="58">
        <v>16.100000000000001</v>
      </c>
      <c r="E68" s="203">
        <v>45</v>
      </c>
    </row>
    <row r="69" spans="1:5" x14ac:dyDescent="0.2">
      <c r="A69" s="10" t="s">
        <v>505</v>
      </c>
      <c r="B69" s="57">
        <v>19.899999999999999</v>
      </c>
      <c r="C69" s="57">
        <v>22.1</v>
      </c>
      <c r="D69" s="58">
        <v>17.5</v>
      </c>
      <c r="E69" s="203">
        <v>51.9</v>
      </c>
    </row>
    <row r="70" spans="1:5" x14ac:dyDescent="0.2">
      <c r="A70" s="10" t="s">
        <v>506</v>
      </c>
      <c r="B70" s="57">
        <v>16.100000000000001</v>
      </c>
      <c r="C70" s="57">
        <v>17.399999999999999</v>
      </c>
      <c r="D70" s="58">
        <v>14.7</v>
      </c>
      <c r="E70" s="203">
        <v>27.3</v>
      </c>
    </row>
    <row r="71" spans="1:5" x14ac:dyDescent="0.2">
      <c r="A71" s="10" t="s">
        <v>507</v>
      </c>
      <c r="B71" s="57">
        <v>15.4</v>
      </c>
      <c r="C71" s="57">
        <v>16.600000000000001</v>
      </c>
      <c r="D71" s="58">
        <v>14</v>
      </c>
      <c r="E71" s="203">
        <v>24.2</v>
      </c>
    </row>
    <row r="72" spans="1:5" x14ac:dyDescent="0.2">
      <c r="A72" s="10" t="s">
        <v>508</v>
      </c>
      <c r="B72" s="57">
        <v>14.6</v>
      </c>
      <c r="C72" s="57">
        <v>15.3</v>
      </c>
      <c r="D72" s="58">
        <v>13.8</v>
      </c>
      <c r="E72" s="203">
        <v>24.6</v>
      </c>
    </row>
    <row r="73" spans="1:5" x14ac:dyDescent="0.2">
      <c r="A73" s="10" t="s">
        <v>509</v>
      </c>
      <c r="B73" s="57">
        <v>15.7</v>
      </c>
      <c r="C73" s="57">
        <v>16.8</v>
      </c>
      <c r="D73" s="58">
        <v>14.3</v>
      </c>
      <c r="E73" s="203">
        <v>29.9</v>
      </c>
    </row>
    <row r="74" spans="1:5" x14ac:dyDescent="0.2">
      <c r="A74" s="10" t="s">
        <v>510</v>
      </c>
      <c r="B74" s="57">
        <v>15.2</v>
      </c>
      <c r="C74" s="57">
        <v>16.399999999999999</v>
      </c>
      <c r="D74" s="58">
        <v>13.9</v>
      </c>
      <c r="E74" s="203">
        <v>30.4</v>
      </c>
    </row>
    <row r="75" spans="1:5" x14ac:dyDescent="0.2">
      <c r="A75" s="10" t="s">
        <v>511</v>
      </c>
      <c r="B75" s="57">
        <v>15</v>
      </c>
      <c r="C75" s="57">
        <v>15.8</v>
      </c>
      <c r="D75" s="58">
        <v>14.1</v>
      </c>
      <c r="E75" s="203">
        <v>29.1</v>
      </c>
    </row>
    <row r="76" spans="1:5" x14ac:dyDescent="0.2">
      <c r="A76" s="10" t="s">
        <v>512</v>
      </c>
      <c r="B76" s="57">
        <v>14.7</v>
      </c>
      <c r="C76" s="57">
        <v>15.9</v>
      </c>
      <c r="D76" s="58">
        <v>13.4</v>
      </c>
      <c r="E76" s="203">
        <v>27.2</v>
      </c>
    </row>
    <row r="77" spans="1:5" ht="18" customHeight="1" x14ac:dyDescent="0.2">
      <c r="A77" s="10" t="s">
        <v>513</v>
      </c>
      <c r="B77" s="57">
        <v>16.899999999999999</v>
      </c>
      <c r="C77" s="57">
        <v>17.600000000000001</v>
      </c>
      <c r="D77" s="58">
        <v>16</v>
      </c>
      <c r="E77" s="203">
        <v>31.5</v>
      </c>
    </row>
    <row r="78" spans="1:5" x14ac:dyDescent="0.2">
      <c r="A78" s="10" t="s">
        <v>514</v>
      </c>
      <c r="B78" s="57">
        <v>15.5</v>
      </c>
      <c r="C78" s="57">
        <v>16.2</v>
      </c>
      <c r="D78" s="58">
        <v>14.8</v>
      </c>
      <c r="E78" s="203">
        <v>29.9</v>
      </c>
    </row>
    <row r="79" spans="1:5" x14ac:dyDescent="0.2">
      <c r="A79" s="10" t="s">
        <v>515</v>
      </c>
      <c r="B79" s="57">
        <v>15</v>
      </c>
      <c r="C79" s="57">
        <v>15.6</v>
      </c>
      <c r="D79" s="58">
        <v>14.4</v>
      </c>
      <c r="E79" s="203">
        <v>32.299999999999997</v>
      </c>
    </row>
    <row r="80" spans="1:5" x14ac:dyDescent="0.2">
      <c r="A80" s="10" t="s">
        <v>516</v>
      </c>
      <c r="B80" s="57">
        <v>16.100000000000001</v>
      </c>
      <c r="C80" s="57">
        <v>16.899999999999999</v>
      </c>
      <c r="D80" s="58">
        <v>15.2</v>
      </c>
      <c r="E80" s="203">
        <v>39.700000000000003</v>
      </c>
    </row>
    <row r="81" spans="1:5" x14ac:dyDescent="0.2">
      <c r="A81" s="10" t="s">
        <v>517</v>
      </c>
      <c r="B81" s="57">
        <v>17.100000000000001</v>
      </c>
      <c r="C81" s="57">
        <v>17.3</v>
      </c>
      <c r="D81" s="58">
        <v>16.899999999999999</v>
      </c>
      <c r="E81" s="203">
        <v>45.4</v>
      </c>
    </row>
    <row r="82" spans="1:5" x14ac:dyDescent="0.2">
      <c r="A82" s="10" t="s">
        <v>518</v>
      </c>
      <c r="B82" s="57">
        <v>14.8</v>
      </c>
      <c r="C82" s="57">
        <v>14.1</v>
      </c>
      <c r="D82" s="58">
        <v>15.5</v>
      </c>
      <c r="E82" s="203">
        <v>24.9</v>
      </c>
    </row>
    <row r="83" spans="1:5" x14ac:dyDescent="0.2">
      <c r="A83" s="10" t="s">
        <v>519</v>
      </c>
      <c r="B83" s="57">
        <v>14.8</v>
      </c>
      <c r="C83" s="57">
        <v>15</v>
      </c>
      <c r="D83" s="58">
        <v>14.7</v>
      </c>
      <c r="E83" s="203">
        <v>22.2</v>
      </c>
    </row>
    <row r="84" spans="1:5" x14ac:dyDescent="0.2">
      <c r="A84" s="10" t="s">
        <v>520</v>
      </c>
      <c r="B84" s="57">
        <v>14.7</v>
      </c>
      <c r="C84" s="57">
        <v>14.5</v>
      </c>
      <c r="D84" s="58">
        <v>14.9</v>
      </c>
      <c r="E84" s="203">
        <v>24.5</v>
      </c>
    </row>
    <row r="85" spans="1:5" x14ac:dyDescent="0.2">
      <c r="A85" s="10" t="s">
        <v>521</v>
      </c>
      <c r="B85" s="57">
        <v>14.8</v>
      </c>
      <c r="C85" s="57">
        <v>14.8</v>
      </c>
      <c r="D85" s="58">
        <v>14.7</v>
      </c>
      <c r="E85" s="203">
        <v>25.6</v>
      </c>
    </row>
    <row r="86" spans="1:5" x14ac:dyDescent="0.2">
      <c r="A86" s="10" t="s">
        <v>522</v>
      </c>
      <c r="B86" s="57">
        <v>14.8</v>
      </c>
      <c r="C86" s="57">
        <v>14.9</v>
      </c>
      <c r="D86" s="58">
        <v>14.8</v>
      </c>
      <c r="E86" s="203">
        <v>26.1</v>
      </c>
    </row>
    <row r="87" spans="1:5" x14ac:dyDescent="0.2">
      <c r="A87" s="10" t="s">
        <v>523</v>
      </c>
      <c r="B87" s="57">
        <v>15.1</v>
      </c>
      <c r="C87" s="57">
        <v>15.3</v>
      </c>
      <c r="D87" s="58">
        <v>14.9</v>
      </c>
      <c r="E87" s="203">
        <v>27</v>
      </c>
    </row>
    <row r="88" spans="1:5" x14ac:dyDescent="0.2">
      <c r="A88" s="10" t="s">
        <v>524</v>
      </c>
      <c r="B88" s="57">
        <v>15.2</v>
      </c>
      <c r="C88" s="57">
        <v>16.2</v>
      </c>
      <c r="D88" s="58">
        <v>14</v>
      </c>
      <c r="E88" s="203">
        <v>26.4</v>
      </c>
    </row>
    <row r="89" spans="1:5" ht="18" customHeight="1" x14ac:dyDescent="0.2">
      <c r="A89" s="10" t="s">
        <v>525</v>
      </c>
      <c r="B89" s="57">
        <v>16.3</v>
      </c>
      <c r="C89" s="57">
        <v>16.8</v>
      </c>
      <c r="D89" s="58">
        <v>15.8</v>
      </c>
      <c r="E89" s="203">
        <v>28.9</v>
      </c>
    </row>
    <row r="90" spans="1:5" x14ac:dyDescent="0.2">
      <c r="A90" s="10" t="s">
        <v>526</v>
      </c>
      <c r="B90" s="57">
        <v>15</v>
      </c>
      <c r="C90" s="57">
        <v>15.7</v>
      </c>
      <c r="D90" s="58">
        <v>14.2</v>
      </c>
      <c r="E90" s="203">
        <v>24.3</v>
      </c>
    </row>
    <row r="91" spans="1:5" x14ac:dyDescent="0.2">
      <c r="A91" s="10" t="s">
        <v>527</v>
      </c>
      <c r="B91" s="57">
        <v>14.5</v>
      </c>
      <c r="C91" s="57">
        <v>14.8</v>
      </c>
      <c r="D91" s="58">
        <v>14.2</v>
      </c>
      <c r="E91" s="203">
        <v>35.299999999999997</v>
      </c>
    </row>
    <row r="92" spans="1:5" x14ac:dyDescent="0.2">
      <c r="A92" s="10" t="s">
        <v>528</v>
      </c>
      <c r="B92" s="57">
        <v>14.7</v>
      </c>
      <c r="C92" s="57">
        <v>14.9</v>
      </c>
      <c r="D92" s="58">
        <v>14.6</v>
      </c>
      <c r="E92" s="203">
        <v>35.799999999999997</v>
      </c>
    </row>
    <row r="93" spans="1:5" x14ac:dyDescent="0.2">
      <c r="A93" s="10" t="s">
        <v>529</v>
      </c>
      <c r="B93" s="57">
        <v>16.899999999999999</v>
      </c>
      <c r="C93" s="57">
        <v>16.399999999999999</v>
      </c>
      <c r="D93" s="58">
        <v>17.399999999999999</v>
      </c>
      <c r="E93" s="203">
        <v>46.3</v>
      </c>
    </row>
    <row r="94" spans="1:5" x14ac:dyDescent="0.2">
      <c r="A94" s="10" t="s">
        <v>530</v>
      </c>
      <c r="B94" s="57">
        <v>15.1</v>
      </c>
      <c r="C94" s="57">
        <v>14.2</v>
      </c>
      <c r="D94" s="58">
        <v>16</v>
      </c>
      <c r="E94" s="203">
        <v>25.7</v>
      </c>
    </row>
    <row r="95" spans="1:5" x14ac:dyDescent="0.2">
      <c r="A95" s="10" t="s">
        <v>531</v>
      </c>
      <c r="B95" s="57">
        <v>13</v>
      </c>
      <c r="C95" s="57">
        <v>12.5</v>
      </c>
      <c r="D95" s="58">
        <v>13.4</v>
      </c>
      <c r="E95" s="203">
        <v>18</v>
      </c>
    </row>
    <row r="96" spans="1:5" x14ac:dyDescent="0.2">
      <c r="A96" s="10" t="s">
        <v>532</v>
      </c>
      <c r="B96" s="57">
        <v>14</v>
      </c>
      <c r="C96" s="57">
        <v>13.2</v>
      </c>
      <c r="D96" s="58">
        <v>14.8</v>
      </c>
      <c r="E96" s="203">
        <v>22.1</v>
      </c>
    </row>
    <row r="97" spans="1:5" x14ac:dyDescent="0.2">
      <c r="A97" s="10" t="s">
        <v>533</v>
      </c>
      <c r="B97" s="57">
        <v>14.2</v>
      </c>
      <c r="C97" s="57">
        <v>13.9</v>
      </c>
      <c r="D97" s="58">
        <v>14.5</v>
      </c>
      <c r="E97" s="203">
        <v>25.1</v>
      </c>
    </row>
    <row r="98" spans="1:5" x14ac:dyDescent="0.2">
      <c r="A98" s="10" t="s">
        <v>534</v>
      </c>
      <c r="B98" s="57">
        <v>13.8</v>
      </c>
      <c r="C98" s="57">
        <v>13.7</v>
      </c>
      <c r="D98" s="58">
        <v>13.9</v>
      </c>
      <c r="E98" s="203">
        <v>23.2</v>
      </c>
    </row>
    <row r="99" spans="1:5" x14ac:dyDescent="0.2">
      <c r="A99" s="10" t="s">
        <v>535</v>
      </c>
      <c r="B99" s="57">
        <v>14.1</v>
      </c>
      <c r="C99" s="57">
        <v>13.5</v>
      </c>
      <c r="D99" s="58">
        <v>14.9</v>
      </c>
      <c r="E99" s="203">
        <v>24</v>
      </c>
    </row>
    <row r="100" spans="1:5" x14ac:dyDescent="0.2">
      <c r="A100" s="10" t="s">
        <v>536</v>
      </c>
      <c r="B100" s="57">
        <v>13.2</v>
      </c>
      <c r="C100" s="57">
        <v>12.2</v>
      </c>
      <c r="D100" s="58">
        <v>14.3</v>
      </c>
      <c r="E100" s="203">
        <v>23.8</v>
      </c>
    </row>
    <row r="101" spans="1:5" ht="18" customHeight="1" x14ac:dyDescent="0.2">
      <c r="A101" s="10" t="s">
        <v>537</v>
      </c>
      <c r="B101" s="57">
        <v>14.2</v>
      </c>
      <c r="C101" s="57">
        <v>14.7</v>
      </c>
      <c r="D101" s="58">
        <v>13.6</v>
      </c>
      <c r="E101" s="203">
        <v>24.3</v>
      </c>
    </row>
    <row r="102" spans="1:5" x14ac:dyDescent="0.2">
      <c r="A102" s="10" t="s">
        <v>538</v>
      </c>
      <c r="B102" s="57">
        <v>13.4</v>
      </c>
      <c r="C102" s="57">
        <v>13.2</v>
      </c>
      <c r="D102" s="58">
        <v>13.7</v>
      </c>
      <c r="E102" s="203">
        <v>24.6</v>
      </c>
    </row>
    <row r="103" spans="1:5" x14ac:dyDescent="0.2">
      <c r="A103" s="10" t="s">
        <v>539</v>
      </c>
      <c r="B103" s="57">
        <v>13.6</v>
      </c>
      <c r="C103" s="57">
        <v>13.6</v>
      </c>
      <c r="D103" s="58">
        <v>13.7</v>
      </c>
      <c r="E103" s="203">
        <v>30.2</v>
      </c>
    </row>
    <row r="104" spans="1:5" x14ac:dyDescent="0.2">
      <c r="A104" s="10" t="s">
        <v>540</v>
      </c>
      <c r="B104" s="57">
        <v>14.3</v>
      </c>
      <c r="C104" s="57">
        <v>15.7</v>
      </c>
      <c r="D104" s="58">
        <v>12.7</v>
      </c>
      <c r="E104" s="203">
        <v>32.1</v>
      </c>
    </row>
    <row r="105" spans="1:5" x14ac:dyDescent="0.2">
      <c r="A105" s="10" t="s">
        <v>541</v>
      </c>
      <c r="B105" s="57">
        <v>15.4</v>
      </c>
      <c r="C105" s="57">
        <v>13.8</v>
      </c>
      <c r="D105" s="58">
        <v>17.100000000000001</v>
      </c>
      <c r="E105" s="203">
        <v>40.1</v>
      </c>
    </row>
    <row r="106" spans="1:5" x14ac:dyDescent="0.2">
      <c r="A106" s="10" t="s">
        <v>542</v>
      </c>
      <c r="B106" s="57">
        <v>13.4</v>
      </c>
      <c r="C106" s="57">
        <v>12.1</v>
      </c>
      <c r="D106" s="58">
        <v>14.9</v>
      </c>
      <c r="E106" s="203">
        <v>27.4</v>
      </c>
    </row>
    <row r="107" spans="1:5" x14ac:dyDescent="0.2">
      <c r="A107" s="10" t="s">
        <v>543</v>
      </c>
      <c r="B107" s="57">
        <v>10.8</v>
      </c>
      <c r="C107" s="57">
        <v>10.8</v>
      </c>
      <c r="D107" s="58">
        <v>10.9</v>
      </c>
      <c r="E107" s="203">
        <v>16.7</v>
      </c>
    </row>
    <row r="108" spans="1:5" x14ac:dyDescent="0.2">
      <c r="A108" s="10" t="s">
        <v>544</v>
      </c>
      <c r="B108" s="57">
        <v>11.1</v>
      </c>
      <c r="C108" s="57">
        <v>10.1</v>
      </c>
      <c r="D108" s="58">
        <v>12.2</v>
      </c>
      <c r="E108" s="203">
        <v>20.3</v>
      </c>
    </row>
    <row r="109" spans="1:5" x14ac:dyDescent="0.2">
      <c r="A109" s="10" t="s">
        <v>545</v>
      </c>
      <c r="B109" s="57">
        <v>11.4</v>
      </c>
      <c r="C109" s="57">
        <v>10.7</v>
      </c>
      <c r="D109" s="58">
        <v>12.2</v>
      </c>
      <c r="E109" s="203">
        <v>22.3</v>
      </c>
    </row>
    <row r="110" spans="1:5" x14ac:dyDescent="0.2">
      <c r="A110" s="10" t="s">
        <v>546</v>
      </c>
      <c r="B110" s="57">
        <v>11.3</v>
      </c>
      <c r="C110" s="57">
        <v>11.1</v>
      </c>
      <c r="D110" s="58">
        <v>11.5</v>
      </c>
      <c r="E110" s="203">
        <v>20.100000000000001</v>
      </c>
    </row>
    <row r="111" spans="1:5" x14ac:dyDescent="0.2">
      <c r="A111" s="10" t="s">
        <v>547</v>
      </c>
      <c r="B111" s="57">
        <v>11.4</v>
      </c>
      <c r="C111" s="57">
        <v>10.9</v>
      </c>
      <c r="D111" s="58">
        <v>12</v>
      </c>
      <c r="E111" s="203">
        <v>18.5</v>
      </c>
    </row>
    <row r="112" spans="1:5" x14ac:dyDescent="0.2">
      <c r="A112" s="10" t="s">
        <v>548</v>
      </c>
      <c r="B112" s="57">
        <v>11.4</v>
      </c>
      <c r="C112" s="57">
        <v>11.2</v>
      </c>
      <c r="D112" s="58">
        <v>11.7</v>
      </c>
      <c r="E112" s="203">
        <v>20.6</v>
      </c>
    </row>
    <row r="113" spans="1:5" ht="18" customHeight="1" x14ac:dyDescent="0.2">
      <c r="A113" s="10" t="s">
        <v>549</v>
      </c>
      <c r="B113" s="57">
        <v>12.1</v>
      </c>
      <c r="C113" s="57">
        <v>12.3</v>
      </c>
      <c r="D113" s="58">
        <v>11.7</v>
      </c>
      <c r="E113" s="203">
        <v>26.2</v>
      </c>
    </row>
    <row r="114" spans="1:5" x14ac:dyDescent="0.2">
      <c r="A114" s="10" t="s">
        <v>550</v>
      </c>
      <c r="B114" s="57">
        <v>11.8</v>
      </c>
      <c r="C114" s="57">
        <v>11.6</v>
      </c>
      <c r="D114" s="58">
        <v>12</v>
      </c>
      <c r="E114" s="203">
        <v>22.2</v>
      </c>
    </row>
    <row r="115" spans="1:5" x14ac:dyDescent="0.2">
      <c r="A115" s="10" t="s">
        <v>551</v>
      </c>
      <c r="B115" s="57">
        <v>12.4</v>
      </c>
      <c r="C115" s="57">
        <v>12.3</v>
      </c>
      <c r="D115" s="58">
        <v>12.5</v>
      </c>
      <c r="E115" s="203">
        <v>27.2</v>
      </c>
    </row>
    <row r="116" spans="1:5" x14ac:dyDescent="0.2">
      <c r="A116" s="10" t="s">
        <v>552</v>
      </c>
      <c r="B116" s="57">
        <v>12.6</v>
      </c>
      <c r="C116" s="57">
        <v>12.6</v>
      </c>
      <c r="D116" s="58">
        <v>12.7</v>
      </c>
      <c r="E116" s="203">
        <v>30.9</v>
      </c>
    </row>
    <row r="117" spans="1:5" x14ac:dyDescent="0.2">
      <c r="A117" s="10" t="s">
        <v>553</v>
      </c>
      <c r="B117" s="57">
        <v>14.6</v>
      </c>
      <c r="C117" s="57">
        <v>13.8</v>
      </c>
      <c r="D117" s="58">
        <v>15.5</v>
      </c>
      <c r="E117" s="203">
        <v>42.6</v>
      </c>
    </row>
    <row r="118" spans="1:5" x14ac:dyDescent="0.2">
      <c r="A118" s="10" t="s">
        <v>554</v>
      </c>
      <c r="B118" s="57">
        <v>12</v>
      </c>
      <c r="C118" s="57">
        <v>11.3</v>
      </c>
      <c r="D118" s="58">
        <v>12.8</v>
      </c>
      <c r="E118" s="203">
        <v>22.6</v>
      </c>
    </row>
    <row r="119" spans="1:5" x14ac:dyDescent="0.2">
      <c r="A119" s="10" t="s">
        <v>555</v>
      </c>
      <c r="B119" s="57">
        <v>10.1</v>
      </c>
      <c r="C119" s="57">
        <v>9.4</v>
      </c>
      <c r="D119" s="58">
        <v>10.8</v>
      </c>
      <c r="E119" s="203">
        <v>15.6</v>
      </c>
    </row>
    <row r="120" spans="1:5" x14ac:dyDescent="0.2">
      <c r="A120" s="10" t="s">
        <v>556</v>
      </c>
      <c r="B120" s="57">
        <v>10.199999999999999</v>
      </c>
      <c r="C120" s="57">
        <v>9.3000000000000007</v>
      </c>
      <c r="D120" s="58">
        <v>11.1</v>
      </c>
      <c r="E120" s="203">
        <v>16.3</v>
      </c>
    </row>
    <row r="121" spans="1:5" x14ac:dyDescent="0.2">
      <c r="A121" s="10" t="s">
        <v>557</v>
      </c>
      <c r="B121" s="57">
        <v>10.199999999999999</v>
      </c>
      <c r="C121" s="57">
        <v>9.3000000000000007</v>
      </c>
      <c r="D121" s="58">
        <v>11.2</v>
      </c>
      <c r="E121" s="203">
        <v>19.399999999999999</v>
      </c>
    </row>
    <row r="122" spans="1:5" x14ac:dyDescent="0.2">
      <c r="A122" s="10" t="s">
        <v>558</v>
      </c>
      <c r="B122" s="57">
        <v>10</v>
      </c>
      <c r="C122" s="57">
        <v>8.9</v>
      </c>
      <c r="D122" s="58">
        <v>11.2</v>
      </c>
      <c r="E122" s="203">
        <v>19.899999999999999</v>
      </c>
    </row>
    <row r="123" spans="1:5" x14ac:dyDescent="0.2">
      <c r="A123" s="10" t="s">
        <v>559</v>
      </c>
      <c r="B123" s="57">
        <v>10.1</v>
      </c>
      <c r="C123" s="57">
        <v>9.4</v>
      </c>
      <c r="D123" s="58">
        <v>10.8</v>
      </c>
      <c r="E123" s="203">
        <v>17.3</v>
      </c>
    </row>
    <row r="124" spans="1:5" x14ac:dyDescent="0.2">
      <c r="A124" s="10" t="s">
        <v>560</v>
      </c>
      <c r="B124" s="57">
        <v>10.199999999999999</v>
      </c>
      <c r="C124" s="57">
        <v>9.8000000000000007</v>
      </c>
      <c r="D124" s="58">
        <v>10.7</v>
      </c>
      <c r="E124" s="203">
        <v>17.8</v>
      </c>
    </row>
    <row r="125" spans="1:5" ht="18" customHeight="1" x14ac:dyDescent="0.2">
      <c r="A125" s="10" t="s">
        <v>561</v>
      </c>
      <c r="B125" s="57">
        <v>11</v>
      </c>
      <c r="C125" s="57">
        <v>11.3</v>
      </c>
      <c r="D125" s="58">
        <v>10.8</v>
      </c>
      <c r="E125" s="203">
        <v>24.1</v>
      </c>
    </row>
    <row r="126" spans="1:5" x14ac:dyDescent="0.2">
      <c r="A126" s="10" t="s">
        <v>562</v>
      </c>
      <c r="B126" s="57">
        <v>10.7</v>
      </c>
      <c r="C126" s="57">
        <v>11.3</v>
      </c>
      <c r="D126" s="58">
        <v>10.199999999999999</v>
      </c>
      <c r="E126" s="203">
        <v>20.9</v>
      </c>
    </row>
    <row r="127" spans="1:5" x14ac:dyDescent="0.2">
      <c r="A127" s="10" t="s">
        <v>563</v>
      </c>
      <c r="B127" s="57">
        <v>10.9</v>
      </c>
      <c r="C127" s="57">
        <v>10.9</v>
      </c>
      <c r="D127" s="58">
        <v>10.9</v>
      </c>
      <c r="E127" s="203">
        <v>24.3</v>
      </c>
    </row>
    <row r="128" spans="1:5" x14ac:dyDescent="0.2">
      <c r="A128" s="10" t="s">
        <v>564</v>
      </c>
      <c r="B128" s="57">
        <v>11.5</v>
      </c>
      <c r="C128" s="57">
        <v>11.3</v>
      </c>
      <c r="D128" s="58">
        <v>11.6</v>
      </c>
      <c r="E128" s="203">
        <v>31.2</v>
      </c>
    </row>
    <row r="129" spans="1:6" x14ac:dyDescent="0.2">
      <c r="A129" s="10" t="s">
        <v>565</v>
      </c>
      <c r="B129" s="57">
        <v>13.3</v>
      </c>
      <c r="C129" s="57">
        <v>12.7</v>
      </c>
      <c r="D129" s="58">
        <v>14</v>
      </c>
      <c r="E129" s="203">
        <v>36.4</v>
      </c>
    </row>
    <row r="130" spans="1:6" x14ac:dyDescent="0.2">
      <c r="A130" s="10" t="s">
        <v>566</v>
      </c>
      <c r="B130" s="57">
        <v>10.3</v>
      </c>
      <c r="C130" s="57">
        <v>9.1</v>
      </c>
      <c r="D130" s="58">
        <v>11.7</v>
      </c>
      <c r="E130" s="203">
        <v>20</v>
      </c>
    </row>
    <row r="131" spans="1:6" x14ac:dyDescent="0.2">
      <c r="A131" s="10" t="s">
        <v>567</v>
      </c>
      <c r="B131" s="57">
        <v>8.6</v>
      </c>
      <c r="C131" s="57">
        <v>8.3000000000000007</v>
      </c>
      <c r="D131" s="58">
        <v>8.9</v>
      </c>
      <c r="E131" s="203">
        <v>13.6</v>
      </c>
    </row>
    <row r="132" spans="1:6" x14ac:dyDescent="0.2">
      <c r="A132" s="10" t="s">
        <v>568</v>
      </c>
      <c r="B132" s="57">
        <v>9</v>
      </c>
      <c r="C132" s="57">
        <v>7.9</v>
      </c>
      <c r="D132" s="58">
        <v>10.1</v>
      </c>
      <c r="E132" s="203">
        <v>14.1</v>
      </c>
    </row>
    <row r="133" spans="1:6" x14ac:dyDescent="0.2">
      <c r="A133" s="10" t="s">
        <v>569</v>
      </c>
      <c r="B133" s="57">
        <v>9.1</v>
      </c>
      <c r="C133" s="57">
        <v>7.6</v>
      </c>
      <c r="D133" s="58">
        <v>10.7</v>
      </c>
      <c r="E133" s="203">
        <v>17.600000000000001</v>
      </c>
    </row>
    <row r="134" spans="1:6" x14ac:dyDescent="0.2">
      <c r="A134" s="10" t="s">
        <v>570</v>
      </c>
      <c r="B134" s="57">
        <v>9.5</v>
      </c>
      <c r="C134" s="57">
        <v>9</v>
      </c>
      <c r="D134" s="58">
        <v>10</v>
      </c>
      <c r="E134" s="203">
        <v>17.2</v>
      </c>
    </row>
    <row r="135" spans="1:6" x14ac:dyDescent="0.2">
      <c r="A135" s="10" t="s">
        <v>571</v>
      </c>
      <c r="B135" s="57">
        <v>9.4</v>
      </c>
      <c r="C135" s="57">
        <v>9.4</v>
      </c>
      <c r="D135" s="58">
        <v>9.4</v>
      </c>
      <c r="E135" s="203">
        <v>20.6</v>
      </c>
    </row>
    <row r="136" spans="1:6" x14ac:dyDescent="0.2">
      <c r="A136" s="10" t="s">
        <v>572</v>
      </c>
      <c r="B136" s="57">
        <v>9.1</v>
      </c>
      <c r="C136" s="57">
        <v>8.4</v>
      </c>
      <c r="D136" s="58">
        <v>9.9</v>
      </c>
      <c r="E136" s="203">
        <v>15.6</v>
      </c>
    </row>
    <row r="137" spans="1:6" ht="18" customHeight="1" x14ac:dyDescent="0.2">
      <c r="A137" s="10" t="s">
        <v>129</v>
      </c>
      <c r="B137" s="57">
        <v>10.6</v>
      </c>
      <c r="C137" s="57">
        <v>10.1</v>
      </c>
      <c r="D137" s="58">
        <v>11.1</v>
      </c>
      <c r="E137" s="203">
        <v>23.6</v>
      </c>
      <c r="F137" s="221">
        <v>2000</v>
      </c>
    </row>
    <row r="138" spans="1:6" x14ac:dyDescent="0.2">
      <c r="A138" s="10" t="s">
        <v>130</v>
      </c>
      <c r="B138" s="57">
        <v>11.3</v>
      </c>
      <c r="C138" s="57">
        <v>11.3</v>
      </c>
      <c r="D138" s="58">
        <v>11.3</v>
      </c>
      <c r="E138" s="203">
        <v>24.6</v>
      </c>
      <c r="F138" s="221"/>
    </row>
    <row r="139" spans="1:6" x14ac:dyDescent="0.2">
      <c r="A139" s="10" t="s">
        <v>131</v>
      </c>
      <c r="B139" s="57">
        <v>11.2</v>
      </c>
      <c r="C139" s="57">
        <v>10.7</v>
      </c>
      <c r="D139" s="58">
        <v>11.7</v>
      </c>
      <c r="E139" s="203">
        <v>26</v>
      </c>
      <c r="F139" s="221"/>
    </row>
    <row r="140" spans="1:6" x14ac:dyDescent="0.2">
      <c r="A140" s="10" t="s">
        <v>132</v>
      </c>
      <c r="B140" s="57">
        <v>11</v>
      </c>
      <c r="C140" s="57">
        <v>11.4</v>
      </c>
      <c r="D140" s="58">
        <v>10.6</v>
      </c>
      <c r="E140" s="203">
        <v>29.6</v>
      </c>
      <c r="F140" s="221"/>
    </row>
    <row r="141" spans="1:6" x14ac:dyDescent="0.2">
      <c r="A141" s="10" t="s">
        <v>133</v>
      </c>
      <c r="B141" s="57">
        <v>11.9</v>
      </c>
      <c r="C141" s="57">
        <v>10.5</v>
      </c>
      <c r="D141" s="58">
        <v>13.5</v>
      </c>
      <c r="E141" s="203">
        <v>33.9</v>
      </c>
      <c r="F141" s="221"/>
    </row>
    <row r="142" spans="1:6" x14ac:dyDescent="0.2">
      <c r="A142" s="10" t="s">
        <v>134</v>
      </c>
      <c r="B142" s="57">
        <v>10.3</v>
      </c>
      <c r="C142" s="57">
        <v>9</v>
      </c>
      <c r="D142" s="58">
        <v>11.6</v>
      </c>
      <c r="E142" s="203">
        <v>22.4</v>
      </c>
      <c r="F142" s="221"/>
    </row>
    <row r="143" spans="1:6" x14ac:dyDescent="0.2">
      <c r="A143" s="10" t="s">
        <v>135</v>
      </c>
      <c r="B143" s="57">
        <v>7.8</v>
      </c>
      <c r="C143" s="57">
        <v>6.7</v>
      </c>
      <c r="D143" s="58">
        <v>9.1</v>
      </c>
      <c r="E143" s="203">
        <v>12.4</v>
      </c>
      <c r="F143" s="221"/>
    </row>
    <row r="144" spans="1:6" x14ac:dyDescent="0.2">
      <c r="A144" s="10" t="s">
        <v>136</v>
      </c>
      <c r="B144" s="57">
        <v>8.3000000000000007</v>
      </c>
      <c r="C144" s="57">
        <v>7.1</v>
      </c>
      <c r="D144" s="58">
        <v>9.6</v>
      </c>
      <c r="E144" s="203">
        <v>14.7</v>
      </c>
      <c r="F144" s="221"/>
    </row>
    <row r="145" spans="1:6" x14ac:dyDescent="0.2">
      <c r="A145" s="10" t="s">
        <v>137</v>
      </c>
      <c r="B145" s="57">
        <v>9.1</v>
      </c>
      <c r="C145" s="57">
        <v>8.1999999999999993</v>
      </c>
      <c r="D145" s="58">
        <v>10.1</v>
      </c>
      <c r="E145" s="203">
        <v>15.8</v>
      </c>
      <c r="F145" s="221"/>
    </row>
    <row r="146" spans="1:6" x14ac:dyDescent="0.2">
      <c r="A146" s="10" t="s">
        <v>138</v>
      </c>
      <c r="B146" s="57">
        <v>8.9</v>
      </c>
      <c r="C146" s="57">
        <v>8.3000000000000007</v>
      </c>
      <c r="D146" s="58">
        <v>9.5</v>
      </c>
      <c r="E146" s="203">
        <v>18</v>
      </c>
      <c r="F146" s="221"/>
    </row>
    <row r="147" spans="1:6" x14ac:dyDescent="0.2">
      <c r="A147" s="10" t="s">
        <v>139</v>
      </c>
      <c r="B147" s="57">
        <v>8.6999999999999993</v>
      </c>
      <c r="C147" s="57">
        <v>7.9</v>
      </c>
      <c r="D147" s="58">
        <v>9.6999999999999993</v>
      </c>
      <c r="E147" s="203">
        <v>19.100000000000001</v>
      </c>
      <c r="F147" s="221"/>
    </row>
    <row r="148" spans="1:6" x14ac:dyDescent="0.2">
      <c r="A148" s="10" t="s">
        <v>140</v>
      </c>
      <c r="B148" s="57">
        <v>8.3000000000000007</v>
      </c>
      <c r="C148" s="57">
        <v>7.8</v>
      </c>
      <c r="D148" s="58">
        <v>8.9</v>
      </c>
      <c r="E148" s="203">
        <v>14.5</v>
      </c>
      <c r="F148" s="221"/>
    </row>
    <row r="149" spans="1:6" ht="18" customHeight="1" x14ac:dyDescent="0.2">
      <c r="A149" s="10" t="s">
        <v>141</v>
      </c>
      <c r="B149" s="57">
        <v>9.9</v>
      </c>
      <c r="C149" s="57">
        <v>9</v>
      </c>
      <c r="D149" s="58">
        <v>10.8</v>
      </c>
      <c r="E149" s="203">
        <v>20</v>
      </c>
      <c r="F149" s="221">
        <v>2001</v>
      </c>
    </row>
    <row r="150" spans="1:6" x14ac:dyDescent="0.2">
      <c r="A150" s="10" t="s">
        <v>142</v>
      </c>
      <c r="B150" s="57">
        <v>9.8000000000000007</v>
      </c>
      <c r="C150" s="57">
        <v>9.1</v>
      </c>
      <c r="D150" s="58">
        <v>10.4</v>
      </c>
      <c r="E150" s="203">
        <v>20.7</v>
      </c>
      <c r="F150" s="221"/>
    </row>
    <row r="151" spans="1:6" x14ac:dyDescent="0.2">
      <c r="A151" s="10" t="s">
        <v>143</v>
      </c>
      <c r="B151" s="57">
        <v>9.6</v>
      </c>
      <c r="C151" s="57">
        <v>9.5</v>
      </c>
      <c r="D151" s="58">
        <v>9.8000000000000007</v>
      </c>
      <c r="E151" s="203">
        <v>22.8</v>
      </c>
      <c r="F151" s="221"/>
    </row>
    <row r="152" spans="1:6" x14ac:dyDescent="0.2">
      <c r="A152" s="10" t="s">
        <v>144</v>
      </c>
      <c r="B152" s="57">
        <v>10.3</v>
      </c>
      <c r="C152" s="57">
        <v>10.4</v>
      </c>
      <c r="D152" s="58">
        <v>10.199999999999999</v>
      </c>
      <c r="E152" s="203">
        <v>28.5</v>
      </c>
      <c r="F152" s="221"/>
    </row>
    <row r="153" spans="1:6" x14ac:dyDescent="0.2">
      <c r="A153" s="10" t="s">
        <v>145</v>
      </c>
      <c r="B153" s="57">
        <v>11.3</v>
      </c>
      <c r="C153" s="57">
        <v>10.8</v>
      </c>
      <c r="D153" s="58">
        <v>11.7</v>
      </c>
      <c r="E153" s="203">
        <v>32</v>
      </c>
      <c r="F153" s="221"/>
    </row>
    <row r="154" spans="1:6" x14ac:dyDescent="0.2">
      <c r="A154" s="10" t="s">
        <v>146</v>
      </c>
      <c r="B154" s="57">
        <v>9.3000000000000007</v>
      </c>
      <c r="C154" s="57">
        <v>8.4</v>
      </c>
      <c r="D154" s="58">
        <v>10.3</v>
      </c>
      <c r="E154" s="203">
        <v>20.5</v>
      </c>
      <c r="F154" s="221"/>
    </row>
    <row r="155" spans="1:6" x14ac:dyDescent="0.2">
      <c r="A155" s="10" t="s">
        <v>147</v>
      </c>
      <c r="B155" s="57">
        <v>7.6</v>
      </c>
      <c r="C155" s="57">
        <v>7</v>
      </c>
      <c r="D155" s="58">
        <v>8.1999999999999993</v>
      </c>
      <c r="E155" s="203">
        <v>12</v>
      </c>
      <c r="F155" s="221"/>
    </row>
    <row r="156" spans="1:6" x14ac:dyDescent="0.2">
      <c r="A156" s="10" t="s">
        <v>148</v>
      </c>
      <c r="B156" s="57">
        <v>7.8</v>
      </c>
      <c r="C156" s="57">
        <v>7.1</v>
      </c>
      <c r="D156" s="58">
        <v>8.6</v>
      </c>
      <c r="E156" s="203">
        <v>12.5</v>
      </c>
      <c r="F156" s="221"/>
    </row>
    <row r="157" spans="1:6" x14ac:dyDescent="0.2">
      <c r="A157" s="10" t="s">
        <v>149</v>
      </c>
      <c r="B157" s="57">
        <v>8.6999999999999993</v>
      </c>
      <c r="C157" s="57">
        <v>7.9</v>
      </c>
      <c r="D157" s="58">
        <v>9.6</v>
      </c>
      <c r="E157" s="203">
        <v>17.600000000000001</v>
      </c>
      <c r="F157" s="221"/>
    </row>
    <row r="158" spans="1:6" x14ac:dyDescent="0.2">
      <c r="A158" s="10" t="s">
        <v>150</v>
      </c>
      <c r="B158" s="57">
        <v>8.3000000000000007</v>
      </c>
      <c r="C158" s="57">
        <v>8.1999999999999993</v>
      </c>
      <c r="D158" s="58">
        <v>8.4</v>
      </c>
      <c r="E158" s="203">
        <v>16.100000000000001</v>
      </c>
      <c r="F158" s="221"/>
    </row>
    <row r="159" spans="1:6" x14ac:dyDescent="0.2">
      <c r="A159" s="10" t="s">
        <v>151</v>
      </c>
      <c r="B159" s="57">
        <v>8.8000000000000007</v>
      </c>
      <c r="C159" s="57">
        <v>8.1999999999999993</v>
      </c>
      <c r="D159" s="58">
        <v>9.4</v>
      </c>
      <c r="E159" s="203">
        <v>17.600000000000001</v>
      </c>
      <c r="F159" s="221"/>
    </row>
    <row r="160" spans="1:6" x14ac:dyDescent="0.2">
      <c r="A160" s="10" t="s">
        <v>152</v>
      </c>
      <c r="B160" s="57">
        <v>8.1</v>
      </c>
      <c r="C160" s="57">
        <v>7.8</v>
      </c>
      <c r="D160" s="58">
        <v>8.4</v>
      </c>
      <c r="E160" s="203">
        <v>14.8</v>
      </c>
      <c r="F160" s="221"/>
    </row>
    <row r="161" spans="1:6" ht="18" customHeight="1" x14ac:dyDescent="0.2">
      <c r="A161" s="10" t="s">
        <v>153</v>
      </c>
      <c r="B161" s="57">
        <v>9.9</v>
      </c>
      <c r="C161" s="57">
        <v>9.9</v>
      </c>
      <c r="D161" s="58">
        <v>9.9</v>
      </c>
      <c r="E161" s="203">
        <v>24.3</v>
      </c>
      <c r="F161" s="221">
        <v>2002</v>
      </c>
    </row>
    <row r="162" spans="1:6" x14ac:dyDescent="0.2">
      <c r="A162" s="10" t="s">
        <v>154</v>
      </c>
      <c r="B162" s="57">
        <v>9.4</v>
      </c>
      <c r="C162" s="57">
        <v>9.6</v>
      </c>
      <c r="D162" s="58">
        <v>9.1</v>
      </c>
      <c r="E162" s="203">
        <v>20.8</v>
      </c>
      <c r="F162" s="221"/>
    </row>
    <row r="163" spans="1:6" x14ac:dyDescent="0.2">
      <c r="A163" s="10" t="s">
        <v>155</v>
      </c>
      <c r="B163" s="57">
        <v>9.5</v>
      </c>
      <c r="C163" s="57">
        <v>9.1999999999999993</v>
      </c>
      <c r="D163" s="58">
        <v>9.8000000000000007</v>
      </c>
      <c r="E163" s="203">
        <v>25.6</v>
      </c>
      <c r="F163" s="221"/>
    </row>
    <row r="164" spans="1:6" x14ac:dyDescent="0.2">
      <c r="A164" s="10" t="s">
        <v>156</v>
      </c>
      <c r="B164" s="57">
        <v>10.4</v>
      </c>
      <c r="C164" s="57">
        <v>10.8</v>
      </c>
      <c r="D164" s="58">
        <v>10</v>
      </c>
      <c r="E164" s="203">
        <v>29.9</v>
      </c>
      <c r="F164" s="221"/>
    </row>
    <row r="165" spans="1:6" x14ac:dyDescent="0.2">
      <c r="A165" s="10" t="s">
        <v>157</v>
      </c>
      <c r="B165" s="57">
        <v>11.9</v>
      </c>
      <c r="C165" s="57">
        <v>12.4</v>
      </c>
      <c r="D165" s="58">
        <v>11.3</v>
      </c>
      <c r="E165" s="203">
        <v>33.4</v>
      </c>
      <c r="F165" s="221"/>
    </row>
    <row r="166" spans="1:6" x14ac:dyDescent="0.2">
      <c r="A166" s="10" t="s">
        <v>158</v>
      </c>
      <c r="B166" s="57">
        <v>9</v>
      </c>
      <c r="C166" s="57">
        <v>8.8000000000000007</v>
      </c>
      <c r="D166" s="58">
        <v>9.3000000000000007</v>
      </c>
      <c r="E166" s="203">
        <v>22.2</v>
      </c>
      <c r="F166" s="221"/>
    </row>
    <row r="167" spans="1:6" x14ac:dyDescent="0.2">
      <c r="A167" s="10" t="s">
        <v>159</v>
      </c>
      <c r="B167" s="57">
        <v>7.8</v>
      </c>
      <c r="C167" s="57">
        <v>7.8</v>
      </c>
      <c r="D167" s="58">
        <v>7.9</v>
      </c>
      <c r="E167" s="203">
        <v>12</v>
      </c>
      <c r="F167" s="221"/>
    </row>
    <row r="168" spans="1:6" x14ac:dyDescent="0.2">
      <c r="A168" s="10" t="s">
        <v>160</v>
      </c>
      <c r="B168" s="57">
        <v>8.1</v>
      </c>
      <c r="C168" s="57">
        <v>7.7</v>
      </c>
      <c r="D168" s="58">
        <v>8.5</v>
      </c>
      <c r="E168" s="203">
        <v>14.9</v>
      </c>
      <c r="F168" s="221"/>
    </row>
    <row r="169" spans="1:6" x14ac:dyDescent="0.2">
      <c r="A169" s="10" t="s">
        <v>161</v>
      </c>
      <c r="B169" s="57">
        <v>8.1</v>
      </c>
      <c r="C169" s="57">
        <v>8.1999999999999993</v>
      </c>
      <c r="D169" s="58">
        <v>8</v>
      </c>
      <c r="E169" s="203">
        <v>15.2</v>
      </c>
      <c r="F169" s="221"/>
    </row>
    <row r="170" spans="1:6" x14ac:dyDescent="0.2">
      <c r="A170" s="10" t="s">
        <v>162</v>
      </c>
      <c r="B170" s="57">
        <v>8.5</v>
      </c>
      <c r="C170" s="57">
        <v>8.1</v>
      </c>
      <c r="D170" s="58">
        <v>8.9</v>
      </c>
      <c r="E170" s="203">
        <v>16.7</v>
      </c>
      <c r="F170" s="221"/>
    </row>
    <row r="171" spans="1:6" x14ac:dyDescent="0.2">
      <c r="A171" s="10" t="s">
        <v>163</v>
      </c>
      <c r="B171" s="57">
        <v>8.1999999999999993</v>
      </c>
      <c r="C171" s="57">
        <v>8.1</v>
      </c>
      <c r="D171" s="58">
        <v>8.3000000000000007</v>
      </c>
      <c r="E171" s="203">
        <v>19.3</v>
      </c>
      <c r="F171" s="221"/>
    </row>
    <row r="172" spans="1:6" x14ac:dyDescent="0.2">
      <c r="A172" s="10" t="s">
        <v>164</v>
      </c>
      <c r="B172" s="57">
        <v>8.1</v>
      </c>
      <c r="C172" s="57">
        <v>8.6999999999999993</v>
      </c>
      <c r="D172" s="58">
        <v>7.6</v>
      </c>
      <c r="E172" s="203">
        <v>15.7</v>
      </c>
      <c r="F172" s="221"/>
    </row>
    <row r="173" spans="1:6" ht="18" customHeight="1" x14ac:dyDescent="0.2">
      <c r="A173" s="10" t="s">
        <v>165</v>
      </c>
      <c r="B173" s="60">
        <v>9.5</v>
      </c>
      <c r="C173" s="60">
        <v>9.8000000000000007</v>
      </c>
      <c r="D173" s="61">
        <v>9.3000000000000007</v>
      </c>
      <c r="E173" s="204">
        <v>20.399999999999999</v>
      </c>
      <c r="F173" s="221">
        <v>2003</v>
      </c>
    </row>
    <row r="174" spans="1:6" x14ac:dyDescent="0.2">
      <c r="A174" s="10" t="s">
        <v>166</v>
      </c>
      <c r="B174" s="60">
        <v>9</v>
      </c>
      <c r="C174" s="60">
        <v>9</v>
      </c>
      <c r="D174" s="61">
        <v>8.9</v>
      </c>
      <c r="E174" s="204">
        <v>22.9</v>
      </c>
      <c r="F174" s="221"/>
    </row>
    <row r="175" spans="1:6" x14ac:dyDescent="0.2">
      <c r="A175" s="10" t="s">
        <v>167</v>
      </c>
      <c r="B175" s="60">
        <v>9.9</v>
      </c>
      <c r="C175" s="60">
        <v>10.9</v>
      </c>
      <c r="D175" s="61">
        <v>8.9</v>
      </c>
      <c r="E175" s="204">
        <v>27.2</v>
      </c>
      <c r="F175" s="221"/>
    </row>
    <row r="176" spans="1:6" x14ac:dyDescent="0.2">
      <c r="A176" s="10" t="s">
        <v>168</v>
      </c>
      <c r="B176" s="60">
        <v>10.4</v>
      </c>
      <c r="C176" s="60">
        <v>11.1</v>
      </c>
      <c r="D176" s="61">
        <v>9.6999999999999993</v>
      </c>
      <c r="E176" s="204">
        <v>27.9</v>
      </c>
      <c r="F176" s="221"/>
    </row>
    <row r="177" spans="1:6" x14ac:dyDescent="0.2">
      <c r="A177" s="10" t="s">
        <v>169</v>
      </c>
      <c r="B177" s="60">
        <v>11.4</v>
      </c>
      <c r="C177" s="60">
        <v>11.8</v>
      </c>
      <c r="D177" s="61">
        <v>11</v>
      </c>
      <c r="E177" s="204">
        <v>35</v>
      </c>
      <c r="F177" s="221"/>
    </row>
    <row r="178" spans="1:6" x14ac:dyDescent="0.2">
      <c r="A178" s="10" t="s">
        <v>170</v>
      </c>
      <c r="B178" s="60">
        <v>9.6</v>
      </c>
      <c r="C178" s="60">
        <v>10.1</v>
      </c>
      <c r="D178" s="61">
        <v>9.1999999999999993</v>
      </c>
      <c r="E178" s="204">
        <v>21.6</v>
      </c>
      <c r="F178" s="221"/>
    </row>
    <row r="179" spans="1:6" x14ac:dyDescent="0.2">
      <c r="A179" s="10" t="s">
        <v>171</v>
      </c>
      <c r="B179" s="60">
        <v>7.9</v>
      </c>
      <c r="C179" s="60">
        <v>7.4</v>
      </c>
      <c r="D179" s="61">
        <v>8.5</v>
      </c>
      <c r="E179" s="204">
        <v>15.3</v>
      </c>
      <c r="F179" s="221"/>
    </row>
    <row r="180" spans="1:6" x14ac:dyDescent="0.2">
      <c r="A180" s="10" t="s">
        <v>172</v>
      </c>
      <c r="B180" s="60">
        <v>7.7</v>
      </c>
      <c r="C180" s="60">
        <v>7.4</v>
      </c>
      <c r="D180" s="61">
        <v>8</v>
      </c>
      <c r="E180" s="204">
        <v>16.100000000000001</v>
      </c>
      <c r="F180" s="221"/>
    </row>
    <row r="181" spans="1:6" x14ac:dyDescent="0.2">
      <c r="A181" s="10" t="s">
        <v>173</v>
      </c>
      <c r="B181" s="60">
        <v>8</v>
      </c>
      <c r="C181" s="60">
        <v>8</v>
      </c>
      <c r="D181" s="61">
        <v>8</v>
      </c>
      <c r="E181" s="204">
        <v>16.2</v>
      </c>
      <c r="F181" s="221"/>
    </row>
    <row r="182" spans="1:6" x14ac:dyDescent="0.2">
      <c r="A182" s="10" t="s">
        <v>174</v>
      </c>
      <c r="B182" s="60">
        <v>8.3000000000000007</v>
      </c>
      <c r="C182" s="60">
        <v>7.7</v>
      </c>
      <c r="D182" s="61">
        <v>8.9</v>
      </c>
      <c r="E182" s="204">
        <v>19.2</v>
      </c>
      <c r="F182" s="221"/>
    </row>
    <row r="183" spans="1:6" x14ac:dyDescent="0.2">
      <c r="A183" s="10" t="s">
        <v>175</v>
      </c>
      <c r="B183" s="60">
        <v>8.1999999999999993</v>
      </c>
      <c r="C183" s="60">
        <v>8.3000000000000007</v>
      </c>
      <c r="D183" s="61">
        <v>8.1999999999999993</v>
      </c>
      <c r="E183" s="204">
        <v>19.8</v>
      </c>
      <c r="F183" s="221"/>
    </row>
    <row r="184" spans="1:6" x14ac:dyDescent="0.2">
      <c r="A184" s="10" t="s">
        <v>176</v>
      </c>
      <c r="B184" s="60">
        <v>8.1999999999999993</v>
      </c>
      <c r="C184" s="60">
        <v>8.6</v>
      </c>
      <c r="D184" s="61">
        <v>7.8</v>
      </c>
      <c r="E184" s="204">
        <v>16.7</v>
      </c>
      <c r="F184" s="221"/>
    </row>
    <row r="185" spans="1:6" ht="18" customHeight="1" x14ac:dyDescent="0.2">
      <c r="A185" s="10" t="s">
        <v>177</v>
      </c>
      <c r="B185" s="60">
        <v>9.5</v>
      </c>
      <c r="C185" s="60">
        <v>10.3</v>
      </c>
      <c r="D185" s="61">
        <v>8.8000000000000007</v>
      </c>
      <c r="E185" s="204">
        <v>22.8</v>
      </c>
      <c r="F185" s="221">
        <v>2004</v>
      </c>
    </row>
    <row r="186" spans="1:6" x14ac:dyDescent="0.2">
      <c r="A186" s="10" t="s">
        <v>178</v>
      </c>
      <c r="B186" s="60">
        <v>9</v>
      </c>
      <c r="C186" s="60">
        <v>9.3000000000000007</v>
      </c>
      <c r="D186" s="61">
        <v>8.6999999999999993</v>
      </c>
      <c r="E186" s="204">
        <v>21.6</v>
      </c>
      <c r="F186" s="221"/>
    </row>
    <row r="187" spans="1:6" x14ac:dyDescent="0.2">
      <c r="A187" s="10" t="s">
        <v>179</v>
      </c>
      <c r="B187" s="60">
        <v>9.5</v>
      </c>
      <c r="C187" s="60">
        <v>9.6999999999999993</v>
      </c>
      <c r="D187" s="61">
        <v>9.1999999999999993</v>
      </c>
      <c r="E187" s="204">
        <v>24.2</v>
      </c>
      <c r="F187" s="221"/>
    </row>
    <row r="188" spans="1:6" x14ac:dyDescent="0.2">
      <c r="A188" s="10" t="s">
        <v>180</v>
      </c>
      <c r="B188" s="60">
        <v>10.6</v>
      </c>
      <c r="C188" s="60">
        <v>11</v>
      </c>
      <c r="D188" s="61">
        <v>10.199999999999999</v>
      </c>
      <c r="E188" s="204">
        <v>28</v>
      </c>
      <c r="F188" s="221"/>
    </row>
    <row r="189" spans="1:6" x14ac:dyDescent="0.2">
      <c r="A189" s="10" t="s">
        <v>181</v>
      </c>
      <c r="B189" s="60">
        <v>11.6</v>
      </c>
      <c r="C189" s="60">
        <v>11.3</v>
      </c>
      <c r="D189" s="61">
        <v>12</v>
      </c>
      <c r="E189" s="204">
        <v>35.799999999999997</v>
      </c>
      <c r="F189" s="221"/>
    </row>
    <row r="190" spans="1:6" x14ac:dyDescent="0.2">
      <c r="A190" s="10" t="s">
        <v>182</v>
      </c>
      <c r="B190" s="60">
        <v>8.9</v>
      </c>
      <c r="C190" s="60">
        <v>8.3000000000000007</v>
      </c>
      <c r="D190" s="61">
        <v>9.5</v>
      </c>
      <c r="E190" s="204">
        <v>19.7</v>
      </c>
      <c r="F190" s="221"/>
    </row>
    <row r="191" spans="1:6" x14ac:dyDescent="0.2">
      <c r="A191" s="10" t="s">
        <v>183</v>
      </c>
      <c r="B191" s="60">
        <v>7.8</v>
      </c>
      <c r="C191" s="60">
        <v>7.3</v>
      </c>
      <c r="D191" s="61">
        <v>8.5</v>
      </c>
      <c r="E191" s="204">
        <v>13.3</v>
      </c>
      <c r="F191" s="221"/>
    </row>
    <row r="192" spans="1:6" x14ac:dyDescent="0.2">
      <c r="A192" s="10" t="s">
        <v>184</v>
      </c>
      <c r="B192" s="60">
        <v>8</v>
      </c>
      <c r="C192" s="60">
        <v>7.4</v>
      </c>
      <c r="D192" s="61">
        <v>8.6</v>
      </c>
      <c r="E192" s="204">
        <v>13.6</v>
      </c>
      <c r="F192" s="221"/>
    </row>
    <row r="193" spans="1:6" x14ac:dyDescent="0.2">
      <c r="A193" s="10" t="s">
        <v>185</v>
      </c>
      <c r="B193" s="60">
        <v>7.2</v>
      </c>
      <c r="C193" s="60">
        <v>6.9</v>
      </c>
      <c r="D193" s="61">
        <v>7.5</v>
      </c>
      <c r="E193" s="204">
        <v>17.100000000000001</v>
      </c>
      <c r="F193" s="221"/>
    </row>
    <row r="194" spans="1:6" x14ac:dyDescent="0.2">
      <c r="A194" s="10" t="s">
        <v>186</v>
      </c>
      <c r="B194" s="60">
        <v>8</v>
      </c>
      <c r="C194" s="60">
        <v>7.6</v>
      </c>
      <c r="D194" s="61">
        <v>8.4</v>
      </c>
      <c r="E194" s="204">
        <v>17.8</v>
      </c>
      <c r="F194" s="221"/>
    </row>
    <row r="195" spans="1:6" x14ac:dyDescent="0.2">
      <c r="A195" s="10" t="s">
        <v>187</v>
      </c>
      <c r="B195" s="60">
        <v>8.1</v>
      </c>
      <c r="C195" s="60">
        <v>8.1</v>
      </c>
      <c r="D195" s="61">
        <v>8</v>
      </c>
      <c r="E195" s="204">
        <v>16</v>
      </c>
      <c r="F195" s="221"/>
    </row>
    <row r="196" spans="1:6" x14ac:dyDescent="0.2">
      <c r="A196" s="10" t="s">
        <v>188</v>
      </c>
      <c r="B196" s="60">
        <v>7.7</v>
      </c>
      <c r="C196" s="60">
        <v>7.9</v>
      </c>
      <c r="D196" s="61">
        <v>7.5</v>
      </c>
      <c r="E196" s="204">
        <v>16.7</v>
      </c>
      <c r="F196" s="221"/>
    </row>
    <row r="197" spans="1:6" ht="18" customHeight="1" x14ac:dyDescent="0.2">
      <c r="A197" s="10" t="s">
        <v>189</v>
      </c>
      <c r="B197" s="60">
        <v>9.8000000000000007</v>
      </c>
      <c r="C197" s="60">
        <v>9.9</v>
      </c>
      <c r="D197" s="61">
        <v>9.6</v>
      </c>
      <c r="E197" s="204">
        <v>22.4</v>
      </c>
      <c r="F197" s="221">
        <v>2005</v>
      </c>
    </row>
    <row r="198" spans="1:6" x14ac:dyDescent="0.2">
      <c r="A198" s="10" t="s">
        <v>190</v>
      </c>
      <c r="B198" s="60">
        <v>9.1999999999999993</v>
      </c>
      <c r="C198" s="60">
        <v>9.1999999999999993</v>
      </c>
      <c r="D198" s="61">
        <v>9.1</v>
      </c>
      <c r="E198" s="204">
        <v>21.6</v>
      </c>
      <c r="F198" s="221"/>
    </row>
    <row r="199" spans="1:6" x14ac:dyDescent="0.2">
      <c r="A199" s="10" t="s">
        <v>191</v>
      </c>
      <c r="B199" s="60">
        <v>8.5</v>
      </c>
      <c r="C199" s="60">
        <v>9</v>
      </c>
      <c r="D199" s="61">
        <v>7.9</v>
      </c>
      <c r="E199" s="204">
        <v>22.5</v>
      </c>
      <c r="F199" s="221"/>
    </row>
    <row r="200" spans="1:6" x14ac:dyDescent="0.2">
      <c r="A200" s="10" t="s">
        <v>192</v>
      </c>
      <c r="B200" s="60">
        <v>10</v>
      </c>
      <c r="C200" s="60">
        <v>10.4</v>
      </c>
      <c r="D200" s="61">
        <v>9.6</v>
      </c>
      <c r="E200" s="204">
        <v>29.3</v>
      </c>
      <c r="F200" s="221"/>
    </row>
    <row r="201" spans="1:6" x14ac:dyDescent="0.2">
      <c r="A201" s="10" t="s">
        <v>193</v>
      </c>
      <c r="B201" s="60">
        <v>10.199999999999999</v>
      </c>
      <c r="C201" s="60">
        <v>10</v>
      </c>
      <c r="D201" s="61">
        <v>10.4</v>
      </c>
      <c r="E201" s="204">
        <v>32.799999999999997</v>
      </c>
      <c r="F201" s="221"/>
    </row>
    <row r="202" spans="1:6" x14ac:dyDescent="0.2">
      <c r="A202" s="10" t="s">
        <v>194</v>
      </c>
      <c r="B202" s="60">
        <v>8.6999999999999993</v>
      </c>
      <c r="C202" s="60">
        <v>8.3000000000000007</v>
      </c>
      <c r="D202" s="61">
        <v>9</v>
      </c>
      <c r="E202" s="204">
        <v>20.5</v>
      </c>
      <c r="F202" s="221"/>
    </row>
    <row r="203" spans="1:6" x14ac:dyDescent="0.2">
      <c r="A203" s="10" t="s">
        <v>195</v>
      </c>
      <c r="B203" s="60">
        <v>7.3</v>
      </c>
      <c r="C203" s="60">
        <v>6.5</v>
      </c>
      <c r="D203" s="61">
        <v>8.1999999999999993</v>
      </c>
      <c r="E203" s="204">
        <v>12.3</v>
      </c>
      <c r="F203" s="221"/>
    </row>
    <row r="204" spans="1:6" x14ac:dyDescent="0.2">
      <c r="A204" s="10" t="s">
        <v>196</v>
      </c>
      <c r="B204" s="60">
        <v>7.2</v>
      </c>
      <c r="C204" s="60">
        <v>6.9</v>
      </c>
      <c r="D204" s="61">
        <v>7.4</v>
      </c>
      <c r="E204" s="204">
        <v>13.9</v>
      </c>
      <c r="F204" s="221"/>
    </row>
    <row r="205" spans="1:6" x14ac:dyDescent="0.2">
      <c r="A205" s="10" t="s">
        <v>197</v>
      </c>
      <c r="B205" s="60">
        <v>7.1</v>
      </c>
      <c r="C205" s="60">
        <v>6.4</v>
      </c>
      <c r="D205" s="61">
        <v>7.9</v>
      </c>
      <c r="E205" s="204">
        <v>16.100000000000001</v>
      </c>
      <c r="F205" s="221"/>
    </row>
    <row r="206" spans="1:6" x14ac:dyDescent="0.2">
      <c r="A206" s="10" t="s">
        <v>198</v>
      </c>
      <c r="B206" s="60">
        <v>7.2</v>
      </c>
      <c r="C206" s="60">
        <v>6.8</v>
      </c>
      <c r="D206" s="61">
        <v>7.5</v>
      </c>
      <c r="E206" s="204">
        <v>13.5</v>
      </c>
      <c r="F206" s="221"/>
    </row>
    <row r="207" spans="1:6" x14ac:dyDescent="0.2">
      <c r="A207" s="10" t="s">
        <v>199</v>
      </c>
      <c r="B207" s="60">
        <v>8</v>
      </c>
      <c r="C207" s="60">
        <v>7.8</v>
      </c>
      <c r="D207" s="61">
        <v>8.1</v>
      </c>
      <c r="E207" s="204">
        <v>17.899999999999999</v>
      </c>
      <c r="F207" s="221"/>
    </row>
    <row r="208" spans="1:6" x14ac:dyDescent="0.2">
      <c r="A208" s="10" t="s">
        <v>200</v>
      </c>
      <c r="B208" s="60">
        <v>7.6</v>
      </c>
      <c r="C208" s="60">
        <v>6.8</v>
      </c>
      <c r="D208" s="61">
        <v>8.6</v>
      </c>
      <c r="E208" s="204">
        <v>16.899999999999999</v>
      </c>
      <c r="F208" s="221"/>
    </row>
    <row r="209" spans="1:6" ht="18" customHeight="1" x14ac:dyDescent="0.2">
      <c r="A209" s="10" t="s">
        <v>201</v>
      </c>
      <c r="B209" s="60">
        <v>8.6999999999999993</v>
      </c>
      <c r="C209" s="60">
        <v>8.6</v>
      </c>
      <c r="D209" s="61">
        <v>8.9</v>
      </c>
      <c r="E209" s="204">
        <v>20.5</v>
      </c>
      <c r="F209" s="221">
        <v>2006</v>
      </c>
    </row>
    <row r="210" spans="1:6" x14ac:dyDescent="0.2">
      <c r="A210" s="10" t="s">
        <v>202</v>
      </c>
      <c r="B210" s="60">
        <v>8.4</v>
      </c>
      <c r="C210" s="60">
        <v>8.5</v>
      </c>
      <c r="D210" s="61">
        <v>8.1999999999999993</v>
      </c>
      <c r="E210" s="204">
        <v>23.2</v>
      </c>
      <c r="F210" s="221"/>
    </row>
    <row r="211" spans="1:6" x14ac:dyDescent="0.2">
      <c r="A211" s="10" t="s">
        <v>203</v>
      </c>
      <c r="B211" s="60">
        <v>8.1</v>
      </c>
      <c r="C211" s="60">
        <v>8.1</v>
      </c>
      <c r="D211" s="61">
        <v>8.1</v>
      </c>
      <c r="E211" s="204">
        <v>19.2</v>
      </c>
      <c r="F211" s="221"/>
    </row>
    <row r="212" spans="1:6" x14ac:dyDescent="0.2">
      <c r="A212" s="10" t="s">
        <v>204</v>
      </c>
      <c r="B212" s="60">
        <v>8.6</v>
      </c>
      <c r="C212" s="60">
        <v>9</v>
      </c>
      <c r="D212" s="61">
        <v>8.1999999999999993</v>
      </c>
      <c r="E212" s="204">
        <v>26.1</v>
      </c>
      <c r="F212" s="221"/>
    </row>
    <row r="213" spans="1:6" x14ac:dyDescent="0.2">
      <c r="A213" s="10" t="s">
        <v>205</v>
      </c>
      <c r="B213" s="60">
        <v>10.1</v>
      </c>
      <c r="C213" s="60">
        <v>10</v>
      </c>
      <c r="D213" s="61">
        <v>10.3</v>
      </c>
      <c r="E213" s="204">
        <v>33.4</v>
      </c>
      <c r="F213" s="221"/>
    </row>
    <row r="214" spans="1:6" x14ac:dyDescent="0.2">
      <c r="A214" s="10" t="s">
        <v>206</v>
      </c>
      <c r="B214" s="60">
        <v>8.1</v>
      </c>
      <c r="C214" s="60">
        <v>7.2</v>
      </c>
      <c r="D214" s="61">
        <v>9</v>
      </c>
      <c r="E214" s="204">
        <v>19.600000000000001</v>
      </c>
      <c r="F214" s="221"/>
    </row>
    <row r="215" spans="1:6" x14ac:dyDescent="0.2">
      <c r="A215" s="10" t="s">
        <v>207</v>
      </c>
      <c r="B215" s="60">
        <v>6.6</v>
      </c>
      <c r="C215" s="60">
        <v>6</v>
      </c>
      <c r="D215" s="61">
        <v>7.2</v>
      </c>
      <c r="E215" s="204">
        <v>10.1</v>
      </c>
      <c r="F215" s="221"/>
    </row>
    <row r="216" spans="1:6" x14ac:dyDescent="0.2">
      <c r="A216" s="10" t="s">
        <v>208</v>
      </c>
      <c r="B216" s="60">
        <v>6.9</v>
      </c>
      <c r="C216" s="60">
        <v>6</v>
      </c>
      <c r="D216" s="61">
        <v>7.8</v>
      </c>
      <c r="E216" s="204">
        <v>13.4</v>
      </c>
      <c r="F216" s="221"/>
    </row>
    <row r="217" spans="1:6" x14ac:dyDescent="0.2">
      <c r="A217" s="10" t="s">
        <v>209</v>
      </c>
      <c r="B217" s="60">
        <v>6.8</v>
      </c>
      <c r="C217" s="60">
        <v>6.2</v>
      </c>
      <c r="D217" s="61">
        <v>7.5</v>
      </c>
      <c r="E217" s="204">
        <v>14.7</v>
      </c>
      <c r="F217" s="221"/>
    </row>
    <row r="218" spans="1:6" x14ac:dyDescent="0.2">
      <c r="A218" s="10" t="s">
        <v>210</v>
      </c>
      <c r="B218" s="60">
        <v>7.2</v>
      </c>
      <c r="C218" s="60">
        <v>6.6</v>
      </c>
      <c r="D218" s="61">
        <v>7.8</v>
      </c>
      <c r="E218" s="204">
        <v>16.899999999999999</v>
      </c>
      <c r="F218" s="221"/>
    </row>
    <row r="219" spans="1:6" x14ac:dyDescent="0.2">
      <c r="A219" s="10" t="s">
        <v>211</v>
      </c>
      <c r="B219" s="60">
        <v>6.7</v>
      </c>
      <c r="C219" s="60">
        <v>6.3</v>
      </c>
      <c r="D219" s="61">
        <v>7.1</v>
      </c>
      <c r="E219" s="204">
        <v>14.9</v>
      </c>
      <c r="F219" s="221"/>
    </row>
    <row r="220" spans="1:6" x14ac:dyDescent="0.2">
      <c r="A220" s="10" t="s">
        <v>212</v>
      </c>
      <c r="B220" s="60">
        <v>6.4</v>
      </c>
      <c r="C220" s="60">
        <v>6</v>
      </c>
      <c r="D220" s="61">
        <v>6.8</v>
      </c>
      <c r="E220" s="204">
        <v>11.5</v>
      </c>
      <c r="F220" s="221"/>
    </row>
    <row r="221" spans="1:6" ht="18" customHeight="1" x14ac:dyDescent="0.2">
      <c r="A221" s="10" t="s">
        <v>213</v>
      </c>
      <c r="B221" s="60">
        <v>7.6</v>
      </c>
      <c r="C221" s="60">
        <v>7.6</v>
      </c>
      <c r="D221" s="61">
        <v>7.5</v>
      </c>
      <c r="E221" s="204">
        <v>18.7</v>
      </c>
      <c r="F221" s="221">
        <v>2007</v>
      </c>
    </row>
    <row r="222" spans="1:6" x14ac:dyDescent="0.2">
      <c r="A222" s="10" t="s">
        <v>214</v>
      </c>
      <c r="B222" s="60">
        <v>7.5</v>
      </c>
      <c r="C222" s="60">
        <v>7.3</v>
      </c>
      <c r="D222" s="61">
        <v>7.7</v>
      </c>
      <c r="E222" s="204">
        <v>19.5</v>
      </c>
      <c r="F222" s="221"/>
    </row>
    <row r="223" spans="1:6" x14ac:dyDescent="0.2">
      <c r="A223" s="10" t="s">
        <v>215</v>
      </c>
      <c r="B223" s="60">
        <v>7.7</v>
      </c>
      <c r="C223" s="60">
        <v>7.6</v>
      </c>
      <c r="D223" s="61">
        <v>7.7</v>
      </c>
      <c r="E223" s="204">
        <v>22.7</v>
      </c>
      <c r="F223" s="221"/>
    </row>
    <row r="224" spans="1:6" x14ac:dyDescent="0.2">
      <c r="A224" s="10" t="s">
        <v>216</v>
      </c>
      <c r="B224" s="60">
        <v>7.2</v>
      </c>
      <c r="C224" s="60">
        <v>7.4</v>
      </c>
      <c r="D224" s="61">
        <v>7</v>
      </c>
      <c r="E224" s="204">
        <v>20.5</v>
      </c>
      <c r="F224" s="221"/>
    </row>
    <row r="225" spans="1:6" x14ac:dyDescent="0.2">
      <c r="A225" s="10" t="s">
        <v>217</v>
      </c>
      <c r="B225" s="60">
        <v>8.5</v>
      </c>
      <c r="C225" s="60">
        <v>8</v>
      </c>
      <c r="D225" s="61">
        <v>9</v>
      </c>
      <c r="E225" s="204">
        <v>27</v>
      </c>
      <c r="F225" s="221"/>
    </row>
    <row r="226" spans="1:6" x14ac:dyDescent="0.2">
      <c r="A226" s="10" t="s">
        <v>218</v>
      </c>
      <c r="B226" s="60">
        <v>7.4</v>
      </c>
      <c r="C226" s="60">
        <v>6.7</v>
      </c>
      <c r="D226" s="61">
        <v>8.1</v>
      </c>
      <c r="E226" s="204">
        <v>18</v>
      </c>
      <c r="F226" s="221"/>
    </row>
    <row r="227" spans="1:6" x14ac:dyDescent="0.2">
      <c r="A227" s="10" t="s">
        <v>219</v>
      </c>
      <c r="B227" s="60">
        <v>5.9</v>
      </c>
      <c r="C227" s="60">
        <v>5</v>
      </c>
      <c r="D227" s="61">
        <v>6.8</v>
      </c>
      <c r="E227" s="204">
        <v>9.5</v>
      </c>
      <c r="F227" s="221"/>
    </row>
    <row r="228" spans="1:6" x14ac:dyDescent="0.2">
      <c r="A228" s="10" t="s">
        <v>220</v>
      </c>
      <c r="B228" s="60">
        <v>5.9</v>
      </c>
      <c r="C228" s="60">
        <v>5.3</v>
      </c>
      <c r="D228" s="61">
        <v>6.6</v>
      </c>
      <c r="E228" s="204">
        <v>8.9</v>
      </c>
      <c r="F228" s="221"/>
    </row>
    <row r="229" spans="1:6" x14ac:dyDescent="0.2">
      <c r="A229" s="10" t="s">
        <v>221</v>
      </c>
      <c r="B229" s="60">
        <v>6.4</v>
      </c>
      <c r="C229" s="60">
        <v>6</v>
      </c>
      <c r="D229" s="61">
        <v>6.8</v>
      </c>
      <c r="E229" s="204">
        <v>13.3</v>
      </c>
      <c r="F229" s="221"/>
    </row>
    <row r="230" spans="1:6" x14ac:dyDescent="0.2">
      <c r="A230" s="10" t="s">
        <v>222</v>
      </c>
      <c r="B230" s="60">
        <v>6.2</v>
      </c>
      <c r="C230" s="60">
        <v>6</v>
      </c>
      <c r="D230" s="61">
        <v>6.3</v>
      </c>
      <c r="E230" s="204">
        <v>14.8</v>
      </c>
      <c r="F230" s="221"/>
    </row>
    <row r="231" spans="1:6" x14ac:dyDescent="0.2">
      <c r="A231" s="10" t="s">
        <v>223</v>
      </c>
      <c r="B231" s="60">
        <v>6.1</v>
      </c>
      <c r="C231" s="60">
        <v>5.7</v>
      </c>
      <c r="D231" s="61">
        <v>6.6</v>
      </c>
      <c r="E231" s="204">
        <v>14.1</v>
      </c>
      <c r="F231" s="221"/>
    </row>
    <row r="232" spans="1:6" x14ac:dyDescent="0.2">
      <c r="A232" s="10" t="s">
        <v>224</v>
      </c>
      <c r="B232" s="60">
        <v>6</v>
      </c>
      <c r="C232" s="60">
        <v>5.9</v>
      </c>
      <c r="D232" s="61">
        <v>6.1</v>
      </c>
      <c r="E232" s="204">
        <v>11.3</v>
      </c>
      <c r="F232" s="221"/>
    </row>
    <row r="233" spans="1:6" ht="18" customHeight="1" x14ac:dyDescent="0.2">
      <c r="A233" s="10" t="s">
        <v>225</v>
      </c>
      <c r="B233" s="60">
        <v>6.8</v>
      </c>
      <c r="C233" s="60">
        <v>6.3</v>
      </c>
      <c r="D233" s="61">
        <v>7.3</v>
      </c>
      <c r="E233" s="204">
        <v>17.7</v>
      </c>
      <c r="F233" s="221">
        <v>2008</v>
      </c>
    </row>
    <row r="234" spans="1:6" x14ac:dyDescent="0.2">
      <c r="A234" s="10" t="s">
        <v>226</v>
      </c>
      <c r="B234" s="60">
        <v>6.4</v>
      </c>
      <c r="C234" s="60">
        <v>5.8</v>
      </c>
      <c r="D234" s="61">
        <v>7</v>
      </c>
      <c r="E234" s="204">
        <v>16.5</v>
      </c>
      <c r="F234" s="221"/>
    </row>
    <row r="235" spans="1:6" x14ac:dyDescent="0.2">
      <c r="A235" s="10" t="s">
        <v>227</v>
      </c>
      <c r="B235" s="60">
        <v>6.8</v>
      </c>
      <c r="C235" s="60">
        <v>7.2</v>
      </c>
      <c r="D235" s="61">
        <v>6.3</v>
      </c>
      <c r="E235" s="204">
        <v>17.100000000000001</v>
      </c>
      <c r="F235" s="221"/>
    </row>
    <row r="236" spans="1:6" x14ac:dyDescent="0.2">
      <c r="A236" s="10" t="s">
        <v>228</v>
      </c>
      <c r="B236" s="60">
        <v>6.2</v>
      </c>
      <c r="C236" s="60">
        <v>6.2</v>
      </c>
      <c r="D236" s="61">
        <v>6.2</v>
      </c>
      <c r="E236" s="204">
        <v>17.5</v>
      </c>
      <c r="F236" s="221"/>
    </row>
    <row r="237" spans="1:6" x14ac:dyDescent="0.2">
      <c r="A237" s="10" t="s">
        <v>229</v>
      </c>
      <c r="B237" s="60">
        <v>8.8000000000000007</v>
      </c>
      <c r="C237" s="60">
        <v>8.6999999999999993</v>
      </c>
      <c r="D237" s="61">
        <v>9</v>
      </c>
      <c r="E237" s="204">
        <v>32</v>
      </c>
      <c r="F237" s="221"/>
    </row>
    <row r="238" spans="1:6" x14ac:dyDescent="0.2">
      <c r="A238" s="10" t="s">
        <v>230</v>
      </c>
      <c r="B238" s="60">
        <v>6.8</v>
      </c>
      <c r="C238" s="60">
        <v>6.3</v>
      </c>
      <c r="D238" s="61">
        <v>7.4</v>
      </c>
      <c r="E238" s="204">
        <v>16.7</v>
      </c>
      <c r="F238" s="221"/>
    </row>
    <row r="239" spans="1:6" x14ac:dyDescent="0.2">
      <c r="A239" s="10" t="s">
        <v>231</v>
      </c>
      <c r="B239" s="60">
        <v>5.2</v>
      </c>
      <c r="C239" s="60">
        <v>4.5</v>
      </c>
      <c r="D239" s="61">
        <v>6</v>
      </c>
      <c r="E239" s="204">
        <v>9.8000000000000007</v>
      </c>
      <c r="F239" s="221"/>
    </row>
    <row r="240" spans="1:6" x14ac:dyDescent="0.2">
      <c r="A240" s="10" t="s">
        <v>232</v>
      </c>
      <c r="B240" s="60">
        <v>5.6</v>
      </c>
      <c r="C240" s="60">
        <v>4.5999999999999996</v>
      </c>
      <c r="D240" s="61">
        <v>6.5</v>
      </c>
      <c r="E240" s="204">
        <v>11.7</v>
      </c>
      <c r="F240" s="221"/>
    </row>
    <row r="241" spans="1:6" x14ac:dyDescent="0.2">
      <c r="A241" s="10" t="s">
        <v>233</v>
      </c>
      <c r="B241" s="60">
        <v>5.9</v>
      </c>
      <c r="C241" s="60">
        <v>5.7</v>
      </c>
      <c r="D241" s="61">
        <v>6.1</v>
      </c>
      <c r="E241" s="204">
        <v>12.6</v>
      </c>
      <c r="F241" s="221"/>
    </row>
    <row r="242" spans="1:6" x14ac:dyDescent="0.2">
      <c r="A242" s="10" t="s">
        <v>234</v>
      </c>
      <c r="B242" s="60">
        <v>5.8</v>
      </c>
      <c r="C242" s="60">
        <v>6</v>
      </c>
      <c r="D242" s="61">
        <v>5.6</v>
      </c>
      <c r="E242" s="204">
        <v>16.2</v>
      </c>
      <c r="F242" s="221"/>
    </row>
    <row r="243" spans="1:6" x14ac:dyDescent="0.2">
      <c r="A243" s="10" t="s">
        <v>235</v>
      </c>
      <c r="B243" s="60">
        <v>6</v>
      </c>
      <c r="C243" s="60">
        <v>5.5</v>
      </c>
      <c r="D243" s="61">
        <v>6.6</v>
      </c>
      <c r="E243" s="204">
        <v>13.8</v>
      </c>
      <c r="F243" s="221"/>
    </row>
    <row r="244" spans="1:6" x14ac:dyDescent="0.2">
      <c r="A244" s="10" t="s">
        <v>236</v>
      </c>
      <c r="B244" s="60">
        <v>6.1</v>
      </c>
      <c r="C244" s="60">
        <v>6</v>
      </c>
      <c r="D244" s="61">
        <v>6.1</v>
      </c>
      <c r="E244" s="204">
        <v>12.4</v>
      </c>
      <c r="F244" s="221"/>
    </row>
    <row r="245" spans="1:6" ht="18" customHeight="1" x14ac:dyDescent="0.2">
      <c r="A245" s="10" t="s">
        <v>237</v>
      </c>
      <c r="B245" s="60">
        <v>7</v>
      </c>
      <c r="C245" s="60">
        <v>7.3</v>
      </c>
      <c r="D245" s="61">
        <v>6.7</v>
      </c>
      <c r="E245" s="204">
        <v>15.6</v>
      </c>
      <c r="F245" s="221">
        <v>2009</v>
      </c>
    </row>
    <row r="246" spans="1:6" x14ac:dyDescent="0.2">
      <c r="A246" s="10" t="s">
        <v>238</v>
      </c>
      <c r="B246" s="60">
        <v>7.6</v>
      </c>
      <c r="C246" s="60">
        <v>8.1</v>
      </c>
      <c r="D246" s="61">
        <v>7</v>
      </c>
      <c r="E246" s="204">
        <v>19.8</v>
      </c>
      <c r="F246" s="221"/>
    </row>
    <row r="247" spans="1:6" x14ac:dyDescent="0.2">
      <c r="A247" s="10" t="s">
        <v>239</v>
      </c>
      <c r="B247" s="60">
        <v>8.3000000000000007</v>
      </c>
      <c r="C247" s="60">
        <v>9.6999999999999993</v>
      </c>
      <c r="D247" s="61">
        <v>6.9</v>
      </c>
      <c r="E247" s="204">
        <v>21.6</v>
      </c>
      <c r="F247" s="221"/>
    </row>
    <row r="248" spans="1:6" x14ac:dyDescent="0.2">
      <c r="A248" s="10" t="s">
        <v>240</v>
      </c>
      <c r="B248" s="60">
        <v>8.8000000000000007</v>
      </c>
      <c r="C248" s="60">
        <v>9.5</v>
      </c>
      <c r="D248" s="61">
        <v>8</v>
      </c>
      <c r="E248" s="204">
        <v>23.7</v>
      </c>
      <c r="F248" s="221"/>
    </row>
    <row r="249" spans="1:6" x14ac:dyDescent="0.2">
      <c r="A249" s="10" t="s">
        <v>241</v>
      </c>
      <c r="B249" s="60">
        <v>10.9</v>
      </c>
      <c r="C249" s="60">
        <v>12</v>
      </c>
      <c r="D249" s="61">
        <v>9.6999999999999993</v>
      </c>
      <c r="E249" s="204">
        <v>38.299999999999997</v>
      </c>
      <c r="F249" s="221"/>
    </row>
    <row r="250" spans="1:6" x14ac:dyDescent="0.2">
      <c r="A250" s="10" t="s">
        <v>242</v>
      </c>
      <c r="B250" s="60">
        <v>9.1</v>
      </c>
      <c r="C250" s="60">
        <v>10.199999999999999</v>
      </c>
      <c r="D250" s="61">
        <v>7.9</v>
      </c>
      <c r="E250" s="204">
        <v>22.5</v>
      </c>
      <c r="F250" s="221"/>
    </row>
    <row r="251" spans="1:6" x14ac:dyDescent="0.2">
      <c r="A251" s="10" t="s">
        <v>243</v>
      </c>
      <c r="B251" s="60">
        <v>7.7</v>
      </c>
      <c r="C251" s="60">
        <v>7.6</v>
      </c>
      <c r="D251" s="61">
        <v>7.9</v>
      </c>
      <c r="E251" s="204">
        <v>15</v>
      </c>
      <c r="F251" s="221"/>
    </row>
    <row r="252" spans="1:6" x14ac:dyDescent="0.2">
      <c r="A252" s="10" t="s">
        <v>244</v>
      </c>
      <c r="B252" s="60">
        <v>7.6</v>
      </c>
      <c r="C252" s="60">
        <v>8</v>
      </c>
      <c r="D252" s="61">
        <v>7.1</v>
      </c>
      <c r="E252" s="204">
        <v>17.7</v>
      </c>
      <c r="F252" s="221"/>
    </row>
    <row r="253" spans="1:6" x14ac:dyDescent="0.2">
      <c r="A253" s="10" t="s">
        <v>245</v>
      </c>
      <c r="B253" s="60">
        <v>7.3</v>
      </c>
      <c r="C253" s="60">
        <v>7.6</v>
      </c>
      <c r="D253" s="61">
        <v>7</v>
      </c>
      <c r="E253" s="204">
        <v>16.5</v>
      </c>
      <c r="F253" s="221"/>
    </row>
    <row r="254" spans="1:6" x14ac:dyDescent="0.2">
      <c r="A254" s="10" t="s">
        <v>246</v>
      </c>
      <c r="B254" s="60">
        <v>8.1999999999999993</v>
      </c>
      <c r="C254" s="60">
        <v>8.6999999999999993</v>
      </c>
      <c r="D254" s="61">
        <v>7.7</v>
      </c>
      <c r="E254" s="204">
        <v>19.600000000000001</v>
      </c>
      <c r="F254" s="221"/>
    </row>
    <row r="255" spans="1:6" x14ac:dyDescent="0.2">
      <c r="A255" s="10" t="s">
        <v>247</v>
      </c>
      <c r="B255" s="60">
        <v>8.5</v>
      </c>
      <c r="C255" s="60">
        <v>9.3000000000000007</v>
      </c>
      <c r="D255" s="61">
        <v>7.7</v>
      </c>
      <c r="E255" s="204">
        <v>21.1</v>
      </c>
      <c r="F255" s="221"/>
    </row>
    <row r="256" spans="1:6" x14ac:dyDescent="0.2">
      <c r="A256" s="10" t="s">
        <v>248</v>
      </c>
      <c r="B256" s="60">
        <v>7.9</v>
      </c>
      <c r="C256" s="60">
        <v>8.6999999999999993</v>
      </c>
      <c r="D256" s="61">
        <v>7</v>
      </c>
      <c r="E256" s="204">
        <v>20.2</v>
      </c>
      <c r="F256" s="221"/>
    </row>
    <row r="257" spans="1:6" ht="18" customHeight="1" x14ac:dyDescent="0.2">
      <c r="A257" s="10" t="s">
        <v>249</v>
      </c>
      <c r="B257" s="60">
        <v>9.5</v>
      </c>
      <c r="C257" s="60">
        <v>10.8</v>
      </c>
      <c r="D257" s="61">
        <v>8.1999999999999993</v>
      </c>
      <c r="E257" s="204">
        <v>22.7</v>
      </c>
      <c r="F257" s="221">
        <v>2010</v>
      </c>
    </row>
    <row r="258" spans="1:6" x14ac:dyDescent="0.2">
      <c r="A258" s="10" t="s">
        <v>250</v>
      </c>
      <c r="B258" s="60">
        <v>9.1999999999999993</v>
      </c>
      <c r="C258" s="60">
        <v>10.1</v>
      </c>
      <c r="D258" s="61">
        <v>8.1999999999999993</v>
      </c>
      <c r="E258" s="204">
        <v>25.7</v>
      </c>
      <c r="F258" s="221"/>
    </row>
    <row r="259" spans="1:6" x14ac:dyDescent="0.2">
      <c r="A259" s="10" t="s">
        <v>251</v>
      </c>
      <c r="B259" s="60">
        <v>9.1</v>
      </c>
      <c r="C259" s="60">
        <v>10.5</v>
      </c>
      <c r="D259" s="61">
        <v>7.5</v>
      </c>
      <c r="E259" s="204">
        <v>25.5</v>
      </c>
      <c r="F259" s="221"/>
    </row>
    <row r="260" spans="1:6" x14ac:dyDescent="0.2">
      <c r="A260" s="10" t="s">
        <v>252</v>
      </c>
      <c r="B260" s="60">
        <v>9.3000000000000007</v>
      </c>
      <c r="C260" s="60">
        <v>10.5</v>
      </c>
      <c r="D260" s="61">
        <v>8</v>
      </c>
      <c r="E260" s="204">
        <v>26.6</v>
      </c>
      <c r="F260" s="221"/>
    </row>
    <row r="261" spans="1:6" x14ac:dyDescent="0.2">
      <c r="A261" s="10" t="s">
        <v>253</v>
      </c>
      <c r="B261" s="60">
        <v>10.5</v>
      </c>
      <c r="C261" s="60">
        <v>12</v>
      </c>
      <c r="D261" s="61">
        <v>9.6999999999999993</v>
      </c>
      <c r="E261" s="204">
        <v>35.200000000000003</v>
      </c>
      <c r="F261" s="221"/>
    </row>
    <row r="262" spans="1:6" x14ac:dyDescent="0.2">
      <c r="A262" s="10" t="s">
        <v>254</v>
      </c>
      <c r="B262" s="60">
        <v>8.8000000000000007</v>
      </c>
      <c r="C262" s="60">
        <v>8.4</v>
      </c>
      <c r="D262" s="61">
        <v>9.3000000000000007</v>
      </c>
      <c r="E262" s="204">
        <v>21.6</v>
      </c>
      <c r="F262" s="221"/>
    </row>
    <row r="263" spans="1:6" x14ac:dyDescent="0.2">
      <c r="A263" s="10" t="s">
        <v>255</v>
      </c>
      <c r="B263" s="60">
        <v>7.5</v>
      </c>
      <c r="C263" s="60">
        <v>7.4</v>
      </c>
      <c r="D263" s="61">
        <v>7.6</v>
      </c>
      <c r="E263" s="204">
        <v>12.6</v>
      </c>
      <c r="F263" s="221"/>
    </row>
    <row r="264" spans="1:6" x14ac:dyDescent="0.2">
      <c r="A264" s="10" t="s">
        <v>256</v>
      </c>
      <c r="B264" s="60">
        <v>7.3</v>
      </c>
      <c r="C264" s="60">
        <v>7.9</v>
      </c>
      <c r="D264" s="61">
        <v>6.7</v>
      </c>
      <c r="E264" s="204">
        <v>14.5</v>
      </c>
      <c r="F264" s="221"/>
    </row>
    <row r="265" spans="1:6" x14ac:dyDescent="0.2">
      <c r="A265" s="10" t="s">
        <v>257</v>
      </c>
      <c r="B265" s="60">
        <v>7</v>
      </c>
      <c r="C265" s="60">
        <v>7.4</v>
      </c>
      <c r="D265" s="61">
        <v>6.5</v>
      </c>
      <c r="E265" s="204">
        <v>16.2</v>
      </c>
      <c r="F265" s="221"/>
    </row>
    <row r="266" spans="1:6" x14ac:dyDescent="0.2">
      <c r="A266" s="10" t="s">
        <v>258</v>
      </c>
      <c r="B266" s="60">
        <v>7.4</v>
      </c>
      <c r="C266" s="60">
        <v>7.7</v>
      </c>
      <c r="D266" s="61">
        <v>7</v>
      </c>
      <c r="E266" s="204">
        <v>18.7</v>
      </c>
      <c r="F266" s="221"/>
    </row>
    <row r="267" spans="1:6" x14ac:dyDescent="0.2">
      <c r="A267" s="10" t="s">
        <v>259</v>
      </c>
      <c r="B267" s="60">
        <v>7.1</v>
      </c>
      <c r="C267" s="60">
        <v>8.1999999999999993</v>
      </c>
      <c r="D267" s="61">
        <v>6</v>
      </c>
      <c r="E267" s="204">
        <v>16.100000000000001</v>
      </c>
      <c r="F267" s="221"/>
    </row>
    <row r="268" spans="1:6" x14ac:dyDescent="0.2">
      <c r="A268" s="10" t="s">
        <v>260</v>
      </c>
      <c r="B268" s="60">
        <v>7.9</v>
      </c>
      <c r="C268" s="60">
        <v>8.1999999999999993</v>
      </c>
      <c r="D268" s="61">
        <v>7.5</v>
      </c>
      <c r="E268" s="204">
        <v>19.100000000000001</v>
      </c>
      <c r="F268" s="221"/>
    </row>
    <row r="269" spans="1:6" ht="18" customHeight="1" x14ac:dyDescent="0.2">
      <c r="A269" s="10" t="s">
        <v>261</v>
      </c>
      <c r="B269" s="62">
        <v>8.1999999999999993</v>
      </c>
      <c r="C269" s="60">
        <v>9</v>
      </c>
      <c r="D269" s="61">
        <v>7.3</v>
      </c>
      <c r="E269" s="204">
        <v>19.100000000000001</v>
      </c>
      <c r="F269" s="221">
        <v>2011</v>
      </c>
    </row>
    <row r="270" spans="1:6" x14ac:dyDescent="0.2">
      <c r="A270" s="10" t="s">
        <v>262</v>
      </c>
      <c r="B270" s="63">
        <v>8.4</v>
      </c>
      <c r="C270" s="63">
        <v>8.6999999999999993</v>
      </c>
      <c r="D270" s="61">
        <v>8</v>
      </c>
      <c r="E270" s="205">
        <v>21.3</v>
      </c>
      <c r="F270" s="221"/>
    </row>
    <row r="271" spans="1:6" s="29" customFormat="1" x14ac:dyDescent="0.2">
      <c r="A271" s="29" t="s">
        <v>263</v>
      </c>
      <c r="B271" s="63">
        <v>9.3000000000000007</v>
      </c>
      <c r="C271" s="63">
        <v>10.1</v>
      </c>
      <c r="D271" s="64">
        <v>8.4</v>
      </c>
      <c r="E271" s="205">
        <v>27.8</v>
      </c>
      <c r="F271" s="223"/>
    </row>
    <row r="272" spans="1:6" s="29" customFormat="1" x14ac:dyDescent="0.2">
      <c r="A272" s="29" t="s">
        <v>264</v>
      </c>
      <c r="B272" s="62">
        <v>8.1999999999999993</v>
      </c>
      <c r="C272" s="62">
        <v>9.6</v>
      </c>
      <c r="D272" s="61">
        <v>6.7</v>
      </c>
      <c r="E272" s="204">
        <v>23.5</v>
      </c>
      <c r="F272" s="223"/>
    </row>
    <row r="273" spans="1:6" x14ac:dyDescent="0.2">
      <c r="A273" s="10" t="s">
        <v>265</v>
      </c>
      <c r="B273" s="62">
        <v>9.8000000000000007</v>
      </c>
      <c r="C273" s="62">
        <v>10.1</v>
      </c>
      <c r="D273" s="61">
        <v>9.5</v>
      </c>
      <c r="E273" s="204">
        <v>33.4</v>
      </c>
      <c r="F273" s="221"/>
    </row>
    <row r="274" spans="1:6" x14ac:dyDescent="0.2">
      <c r="A274" s="10" t="s">
        <v>266</v>
      </c>
      <c r="B274" s="62">
        <v>8.4</v>
      </c>
      <c r="C274" s="62">
        <v>8.5</v>
      </c>
      <c r="D274" s="61">
        <v>8.3000000000000007</v>
      </c>
      <c r="E274" s="204">
        <v>20.399999999999999</v>
      </c>
      <c r="F274" s="221"/>
    </row>
    <row r="275" spans="1:6" x14ac:dyDescent="0.2">
      <c r="A275" s="10" t="s">
        <v>267</v>
      </c>
      <c r="B275" s="62">
        <v>6.9</v>
      </c>
      <c r="C275" s="62">
        <v>7.2</v>
      </c>
      <c r="D275" s="61">
        <v>6.6</v>
      </c>
      <c r="E275" s="204">
        <v>13.7</v>
      </c>
      <c r="F275" s="221"/>
    </row>
    <row r="276" spans="1:6" x14ac:dyDescent="0.2">
      <c r="A276" s="10" t="s">
        <v>268</v>
      </c>
      <c r="B276" s="62">
        <v>6.6</v>
      </c>
      <c r="C276" s="62">
        <v>6.5</v>
      </c>
      <c r="D276" s="61">
        <v>6.6</v>
      </c>
      <c r="E276" s="204">
        <v>13</v>
      </c>
      <c r="F276" s="221"/>
    </row>
    <row r="277" spans="1:6" x14ac:dyDescent="0.2">
      <c r="A277" s="10" t="s">
        <v>269</v>
      </c>
      <c r="B277" s="62">
        <v>6.9</v>
      </c>
      <c r="C277" s="62">
        <v>7.8</v>
      </c>
      <c r="D277" s="61">
        <v>5.8</v>
      </c>
      <c r="E277" s="204">
        <v>16.8</v>
      </c>
      <c r="F277" s="221"/>
    </row>
    <row r="278" spans="1:6" x14ac:dyDescent="0.2">
      <c r="A278" s="10" t="s">
        <v>270</v>
      </c>
      <c r="B278" s="60">
        <v>7</v>
      </c>
      <c r="C278" s="62">
        <v>7.8</v>
      </c>
      <c r="D278" s="61">
        <v>6.2</v>
      </c>
      <c r="E278" s="204">
        <v>17.100000000000001</v>
      </c>
      <c r="F278" s="221"/>
    </row>
    <row r="279" spans="1:6" x14ac:dyDescent="0.2">
      <c r="A279" s="10" t="s">
        <v>271</v>
      </c>
      <c r="B279" s="62">
        <v>6.2</v>
      </c>
      <c r="C279" s="60">
        <v>7</v>
      </c>
      <c r="D279" s="61">
        <v>5.4</v>
      </c>
      <c r="E279" s="204">
        <v>13.8</v>
      </c>
      <c r="F279" s="221"/>
    </row>
    <row r="280" spans="1:6" x14ac:dyDescent="0.2">
      <c r="A280" s="10" t="s">
        <v>272</v>
      </c>
      <c r="B280" s="62">
        <v>7.4</v>
      </c>
      <c r="C280" s="62">
        <v>8.4</v>
      </c>
      <c r="D280" s="61">
        <v>6.3</v>
      </c>
      <c r="E280" s="204">
        <v>17.8</v>
      </c>
      <c r="F280" s="221"/>
    </row>
    <row r="281" spans="1:6" ht="18" customHeight="1" x14ac:dyDescent="0.2">
      <c r="A281" s="10" t="s">
        <v>273</v>
      </c>
      <c r="B281" s="62">
        <v>7.8</v>
      </c>
      <c r="C281" s="62">
        <v>8.6</v>
      </c>
      <c r="D281" s="61">
        <v>6.9</v>
      </c>
      <c r="E281" s="203">
        <v>20.399999999999999</v>
      </c>
      <c r="F281" s="221">
        <v>2012</v>
      </c>
    </row>
    <row r="282" spans="1:6" x14ac:dyDescent="0.2">
      <c r="A282" s="10" t="s">
        <v>274</v>
      </c>
      <c r="B282" s="63">
        <v>7.7</v>
      </c>
      <c r="C282" s="63">
        <v>8.6</v>
      </c>
      <c r="D282" s="64">
        <v>6.6</v>
      </c>
      <c r="E282" s="203">
        <v>20.5</v>
      </c>
      <c r="F282" s="221"/>
    </row>
    <row r="283" spans="1:6" x14ac:dyDescent="0.2">
      <c r="A283" s="10" t="s">
        <v>275</v>
      </c>
      <c r="B283" s="63">
        <v>8.5</v>
      </c>
      <c r="C283" s="63">
        <v>9.1999999999999993</v>
      </c>
      <c r="D283" s="64">
        <v>7.9</v>
      </c>
      <c r="E283" s="203">
        <v>24</v>
      </c>
      <c r="F283" s="221"/>
    </row>
    <row r="284" spans="1:6" x14ac:dyDescent="0.2">
      <c r="A284" s="10" t="s">
        <v>276</v>
      </c>
      <c r="B284" s="62">
        <v>8.4</v>
      </c>
      <c r="C284" s="62">
        <v>9.8000000000000007</v>
      </c>
      <c r="D284" s="61">
        <v>6.9</v>
      </c>
      <c r="E284" s="203">
        <v>23.5</v>
      </c>
      <c r="F284" s="221"/>
    </row>
    <row r="285" spans="1:6" x14ac:dyDescent="0.2">
      <c r="A285" s="10" t="s">
        <v>277</v>
      </c>
      <c r="B285" s="62">
        <v>9.5</v>
      </c>
      <c r="C285" s="62">
        <v>10.5</v>
      </c>
      <c r="D285" s="61">
        <v>8.5</v>
      </c>
      <c r="E285" s="203">
        <v>30.7</v>
      </c>
      <c r="F285" s="221"/>
    </row>
    <row r="286" spans="1:6" x14ac:dyDescent="0.2">
      <c r="A286" s="10" t="s">
        <v>278</v>
      </c>
      <c r="B286" s="62">
        <v>7.9</v>
      </c>
      <c r="C286" s="62">
        <v>7.8</v>
      </c>
      <c r="D286" s="61">
        <v>8.1</v>
      </c>
      <c r="E286" s="203">
        <v>17.600000000000001</v>
      </c>
      <c r="F286" s="221"/>
    </row>
    <row r="287" spans="1:6" x14ac:dyDescent="0.2">
      <c r="A287" s="10" t="s">
        <v>279</v>
      </c>
      <c r="B287" s="62">
        <v>6.9</v>
      </c>
      <c r="C287" s="62">
        <v>6.8</v>
      </c>
      <c r="D287" s="61">
        <v>7</v>
      </c>
      <c r="E287" s="203">
        <v>11.7</v>
      </c>
      <c r="F287" s="221"/>
    </row>
    <row r="288" spans="1:6" x14ac:dyDescent="0.2">
      <c r="A288" s="10" t="s">
        <v>280</v>
      </c>
      <c r="B288" s="62">
        <v>7.3</v>
      </c>
      <c r="C288" s="62">
        <v>7.4</v>
      </c>
      <c r="D288" s="61">
        <v>7.2</v>
      </c>
      <c r="E288" s="203">
        <v>13.5</v>
      </c>
      <c r="F288" s="221"/>
    </row>
    <row r="289" spans="1:6" x14ac:dyDescent="0.2">
      <c r="A289" s="10" t="s">
        <v>281</v>
      </c>
      <c r="B289" s="62">
        <v>7.1</v>
      </c>
      <c r="C289" s="62">
        <v>7.5</v>
      </c>
      <c r="D289" s="61">
        <v>6.6</v>
      </c>
      <c r="E289" s="203">
        <v>17</v>
      </c>
      <c r="F289" s="221"/>
    </row>
    <row r="290" spans="1:6" x14ac:dyDescent="0.2">
      <c r="A290" s="10" t="s">
        <v>282</v>
      </c>
      <c r="B290" s="62">
        <v>6.9</v>
      </c>
      <c r="C290" s="62">
        <v>7.2</v>
      </c>
      <c r="D290" s="61">
        <v>6.6</v>
      </c>
      <c r="E290" s="203">
        <v>16.2</v>
      </c>
      <c r="F290" s="221"/>
    </row>
    <row r="291" spans="1:6" x14ac:dyDescent="0.2">
      <c r="A291" s="10" t="s">
        <v>283</v>
      </c>
      <c r="B291" s="62">
        <v>7.3</v>
      </c>
      <c r="C291" s="62">
        <v>8.5</v>
      </c>
      <c r="D291" s="61">
        <v>6</v>
      </c>
      <c r="E291" s="203">
        <v>15.5</v>
      </c>
      <c r="F291" s="221"/>
    </row>
    <row r="292" spans="1:6" x14ac:dyDescent="0.2">
      <c r="A292" s="10" t="s">
        <v>284</v>
      </c>
      <c r="B292" s="62">
        <v>6.9</v>
      </c>
      <c r="C292" s="62">
        <v>7.5</v>
      </c>
      <c r="D292" s="61">
        <v>6.3</v>
      </c>
      <c r="E292" s="203">
        <v>16.399999999999999</v>
      </c>
      <c r="F292" s="221"/>
    </row>
    <row r="293" spans="1:6" ht="18" customHeight="1" x14ac:dyDescent="0.2">
      <c r="A293" s="10" t="s">
        <v>285</v>
      </c>
      <c r="B293" s="57">
        <v>8.6999999999999993</v>
      </c>
      <c r="C293" s="57">
        <v>9.6</v>
      </c>
      <c r="D293" s="61">
        <v>7.6</v>
      </c>
      <c r="E293" s="203">
        <v>21</v>
      </c>
      <c r="F293" s="221">
        <v>2013</v>
      </c>
    </row>
    <row r="294" spans="1:6" x14ac:dyDescent="0.2">
      <c r="A294" s="10" t="s">
        <v>286</v>
      </c>
      <c r="B294" s="57">
        <v>8.6999999999999993</v>
      </c>
      <c r="C294" s="57">
        <v>9.6999999999999993</v>
      </c>
      <c r="D294" s="61">
        <v>7.6</v>
      </c>
      <c r="E294" s="203">
        <v>21.5</v>
      </c>
      <c r="F294" s="221"/>
    </row>
    <row r="295" spans="1:6" x14ac:dyDescent="0.2">
      <c r="A295" s="10" t="s">
        <v>287</v>
      </c>
      <c r="B295" s="57">
        <v>9</v>
      </c>
      <c r="C295" s="57">
        <v>9.6999999999999993</v>
      </c>
      <c r="D295" s="61">
        <v>8.1999999999999993</v>
      </c>
      <c r="E295" s="203">
        <v>24.8</v>
      </c>
      <c r="F295" s="221"/>
    </row>
    <row r="296" spans="1:6" x14ac:dyDescent="0.2">
      <c r="A296" s="10" t="s">
        <v>288</v>
      </c>
      <c r="B296" s="57">
        <v>8.8000000000000007</v>
      </c>
      <c r="C296" s="57">
        <v>10.199999999999999</v>
      </c>
      <c r="D296" s="61">
        <v>7.3</v>
      </c>
      <c r="E296" s="203">
        <v>24.4</v>
      </c>
      <c r="F296" s="221"/>
    </row>
    <row r="297" spans="1:6" x14ac:dyDescent="0.2">
      <c r="A297" s="10" t="s">
        <v>289</v>
      </c>
      <c r="B297" s="57">
        <v>10.8</v>
      </c>
      <c r="C297" s="57">
        <v>12</v>
      </c>
      <c r="D297" s="61">
        <v>9.5</v>
      </c>
      <c r="E297" s="203">
        <v>35.200000000000003</v>
      </c>
      <c r="F297" s="221"/>
    </row>
    <row r="298" spans="1:6" x14ac:dyDescent="0.2">
      <c r="A298" s="10" t="s">
        <v>290</v>
      </c>
      <c r="B298" s="57">
        <v>7.8</v>
      </c>
      <c r="C298" s="57">
        <v>7.9</v>
      </c>
      <c r="D298" s="61">
        <v>7.6</v>
      </c>
      <c r="E298" s="203">
        <v>19.600000000000001</v>
      </c>
      <c r="F298" s="221"/>
    </row>
    <row r="299" spans="1:6" x14ac:dyDescent="0.2">
      <c r="A299" s="10" t="s">
        <v>291</v>
      </c>
      <c r="B299" s="57">
        <v>6.6</v>
      </c>
      <c r="C299" s="57">
        <v>6.8</v>
      </c>
      <c r="D299" s="61">
        <v>6.4</v>
      </c>
      <c r="E299" s="203">
        <v>10.1</v>
      </c>
      <c r="F299" s="221"/>
    </row>
    <row r="300" spans="1:6" x14ac:dyDescent="0.2">
      <c r="A300" s="10" t="s">
        <v>292</v>
      </c>
      <c r="B300" s="57">
        <v>7.1</v>
      </c>
      <c r="C300" s="57">
        <v>7.1</v>
      </c>
      <c r="D300" s="61">
        <v>7.1</v>
      </c>
      <c r="E300" s="203">
        <v>13.6</v>
      </c>
      <c r="F300" s="221"/>
    </row>
    <row r="301" spans="1:6" x14ac:dyDescent="0.2">
      <c r="A301" s="10" t="s">
        <v>293</v>
      </c>
      <c r="B301" s="57">
        <v>7.6</v>
      </c>
      <c r="C301" s="57">
        <v>8.3000000000000007</v>
      </c>
      <c r="D301" s="61">
        <v>6.8</v>
      </c>
      <c r="E301" s="203">
        <v>17.899999999999999</v>
      </c>
      <c r="F301" s="221"/>
    </row>
    <row r="302" spans="1:6" x14ac:dyDescent="0.2">
      <c r="A302" s="10" t="s">
        <v>294</v>
      </c>
      <c r="B302" s="57">
        <v>7.4</v>
      </c>
      <c r="C302" s="57">
        <v>7.6</v>
      </c>
      <c r="D302" s="61">
        <v>7.2</v>
      </c>
      <c r="E302" s="203">
        <v>16.600000000000001</v>
      </c>
      <c r="F302" s="221"/>
    </row>
    <row r="303" spans="1:6" x14ac:dyDescent="0.2">
      <c r="A303" s="10" t="s">
        <v>295</v>
      </c>
      <c r="B303" s="57">
        <v>7.9</v>
      </c>
      <c r="C303" s="57">
        <v>8.4</v>
      </c>
      <c r="D303" s="61">
        <v>7.5</v>
      </c>
      <c r="E303" s="203">
        <v>15.4</v>
      </c>
      <c r="F303" s="221"/>
    </row>
    <row r="304" spans="1:6" x14ac:dyDescent="0.2">
      <c r="A304" s="10" t="s">
        <v>296</v>
      </c>
      <c r="B304" s="57">
        <v>7.9</v>
      </c>
      <c r="C304" s="57">
        <v>8.4</v>
      </c>
      <c r="D304" s="61">
        <v>7.3</v>
      </c>
      <c r="E304" s="203">
        <v>16.600000000000001</v>
      </c>
      <c r="F304" s="221"/>
    </row>
    <row r="305" spans="1:6" ht="18" customHeight="1" x14ac:dyDescent="0.2">
      <c r="A305" s="10" t="s">
        <v>297</v>
      </c>
      <c r="B305" s="57">
        <v>8.5</v>
      </c>
      <c r="C305" s="57">
        <v>9.5</v>
      </c>
      <c r="D305" s="61">
        <v>7.4</v>
      </c>
      <c r="E305" s="203">
        <v>21.2</v>
      </c>
      <c r="F305" s="221">
        <v>2014</v>
      </c>
    </row>
    <row r="306" spans="1:6" x14ac:dyDescent="0.2">
      <c r="A306" s="10" t="s">
        <v>298</v>
      </c>
      <c r="B306" s="57">
        <v>9.1</v>
      </c>
      <c r="C306" s="57">
        <v>10.1</v>
      </c>
      <c r="D306" s="61">
        <v>8.1</v>
      </c>
      <c r="E306" s="203">
        <v>22.9</v>
      </c>
      <c r="F306" s="221"/>
    </row>
    <row r="307" spans="1:6" x14ac:dyDescent="0.2">
      <c r="A307" s="10" t="s">
        <v>299</v>
      </c>
      <c r="B307" s="57">
        <v>9.5</v>
      </c>
      <c r="C307" s="57">
        <v>9.9</v>
      </c>
      <c r="D307" s="61">
        <v>9.1999999999999993</v>
      </c>
      <c r="E307" s="203">
        <v>26.3</v>
      </c>
      <c r="F307" s="221"/>
    </row>
    <row r="308" spans="1:6" x14ac:dyDescent="0.2">
      <c r="A308" s="10" t="s">
        <v>300</v>
      </c>
      <c r="B308" s="57">
        <v>9</v>
      </c>
      <c r="C308" s="57">
        <v>10.3</v>
      </c>
      <c r="D308" s="61">
        <v>7.6</v>
      </c>
      <c r="E308" s="203">
        <v>25.6</v>
      </c>
      <c r="F308" s="221"/>
    </row>
    <row r="309" spans="1:6" x14ac:dyDescent="0.2">
      <c r="A309" s="10" t="s">
        <v>301</v>
      </c>
      <c r="B309" s="57">
        <v>10.7</v>
      </c>
      <c r="C309" s="57">
        <v>11.8</v>
      </c>
      <c r="D309" s="61">
        <v>9.6</v>
      </c>
      <c r="E309" s="203">
        <v>30.9</v>
      </c>
      <c r="F309" s="221"/>
    </row>
    <row r="310" spans="1:6" x14ac:dyDescent="0.2">
      <c r="A310" s="10" t="s">
        <v>302</v>
      </c>
      <c r="B310" s="57">
        <v>9.1999999999999993</v>
      </c>
      <c r="C310" s="57">
        <v>8.9</v>
      </c>
      <c r="D310" s="61">
        <v>9.5</v>
      </c>
      <c r="E310" s="203">
        <v>20.6</v>
      </c>
      <c r="F310" s="221"/>
    </row>
    <row r="311" spans="1:6" x14ac:dyDescent="0.2">
      <c r="A311" s="10" t="s">
        <v>303</v>
      </c>
      <c r="B311" s="57">
        <v>7</v>
      </c>
      <c r="C311" s="57">
        <v>7.5</v>
      </c>
      <c r="D311" s="61">
        <v>6.6</v>
      </c>
      <c r="E311" s="203">
        <v>12</v>
      </c>
      <c r="F311" s="221"/>
    </row>
    <row r="312" spans="1:6" x14ac:dyDescent="0.2">
      <c r="A312" s="10" t="s">
        <v>304</v>
      </c>
      <c r="B312" s="57">
        <v>7.4</v>
      </c>
      <c r="C312" s="57">
        <v>7.7</v>
      </c>
      <c r="D312" s="61">
        <v>7</v>
      </c>
      <c r="E312" s="203">
        <v>11.2</v>
      </c>
      <c r="F312" s="221"/>
    </row>
    <row r="313" spans="1:6" x14ac:dyDescent="0.2">
      <c r="A313" s="10" t="s">
        <v>305</v>
      </c>
      <c r="B313" s="57">
        <v>8.1999999999999993</v>
      </c>
      <c r="C313" s="57">
        <v>8.6</v>
      </c>
      <c r="D313" s="61">
        <v>7.7</v>
      </c>
      <c r="E313" s="203">
        <v>17.899999999999999</v>
      </c>
      <c r="F313" s="221"/>
    </row>
    <row r="314" spans="1:6" x14ac:dyDescent="0.2">
      <c r="A314" s="10" t="s">
        <v>306</v>
      </c>
      <c r="B314" s="57">
        <v>8.3000000000000007</v>
      </c>
      <c r="C314" s="57">
        <v>9.6999999999999993</v>
      </c>
      <c r="D314" s="61">
        <v>6.9</v>
      </c>
      <c r="E314" s="203">
        <v>18.8</v>
      </c>
      <c r="F314" s="221"/>
    </row>
    <row r="315" spans="1:6" x14ac:dyDescent="0.2">
      <c r="A315" s="10" t="s">
        <v>307</v>
      </c>
      <c r="B315" s="57">
        <v>8.1999999999999993</v>
      </c>
      <c r="C315" s="57">
        <v>8.6999999999999993</v>
      </c>
      <c r="D315" s="61">
        <v>7.6</v>
      </c>
      <c r="E315" s="203">
        <v>17.899999999999999</v>
      </c>
      <c r="F315" s="221"/>
    </row>
    <row r="316" spans="1:6" x14ac:dyDescent="0.2">
      <c r="A316" s="10" t="s">
        <v>308</v>
      </c>
      <c r="B316" s="57">
        <v>8.8000000000000007</v>
      </c>
      <c r="C316" s="57">
        <v>9.4</v>
      </c>
      <c r="D316" s="61">
        <v>8.1999999999999993</v>
      </c>
      <c r="E316" s="203">
        <v>19.8</v>
      </c>
      <c r="F316" s="221"/>
    </row>
    <row r="317" spans="1:6" ht="18" customHeight="1" x14ac:dyDescent="0.2">
      <c r="A317" s="10" t="s">
        <v>309</v>
      </c>
      <c r="B317" s="57">
        <v>8.8000000000000007</v>
      </c>
      <c r="C317" s="57">
        <v>9.9</v>
      </c>
      <c r="D317" s="61">
        <v>7.6</v>
      </c>
      <c r="E317" s="203">
        <v>20</v>
      </c>
      <c r="F317" s="221">
        <v>2015</v>
      </c>
    </row>
    <row r="318" spans="1:6" x14ac:dyDescent="0.2">
      <c r="A318" s="10" t="s">
        <v>310</v>
      </c>
      <c r="B318" s="57">
        <v>10.1</v>
      </c>
      <c r="C318" s="57">
        <v>10.5</v>
      </c>
      <c r="D318" s="61">
        <v>9.6999999999999993</v>
      </c>
      <c r="E318" s="203">
        <v>25.5</v>
      </c>
      <c r="F318" s="221"/>
    </row>
    <row r="319" spans="1:6" x14ac:dyDescent="0.2">
      <c r="A319" s="10" t="s">
        <v>311</v>
      </c>
      <c r="B319" s="57">
        <v>10.3</v>
      </c>
      <c r="C319" s="57">
        <v>11.3</v>
      </c>
      <c r="D319" s="61">
        <v>9.1999999999999993</v>
      </c>
      <c r="E319" s="203">
        <v>27.7</v>
      </c>
      <c r="F319" s="221"/>
    </row>
    <row r="320" spans="1:6" x14ac:dyDescent="0.2">
      <c r="A320" s="10" t="s">
        <v>312</v>
      </c>
      <c r="B320" s="57">
        <v>10.3</v>
      </c>
      <c r="C320" s="57">
        <v>11.1</v>
      </c>
      <c r="D320" s="61">
        <v>9.5</v>
      </c>
      <c r="E320" s="203">
        <v>28.6</v>
      </c>
      <c r="F320" s="221"/>
    </row>
    <row r="321" spans="1:6" x14ac:dyDescent="0.2">
      <c r="A321" s="10" t="s">
        <v>313</v>
      </c>
      <c r="B321" s="57">
        <v>11.8</v>
      </c>
      <c r="C321" s="57">
        <v>11.9</v>
      </c>
      <c r="D321" s="61">
        <v>11.6</v>
      </c>
      <c r="E321" s="203">
        <v>36.299999999999997</v>
      </c>
      <c r="F321" s="221"/>
    </row>
    <row r="322" spans="1:6" x14ac:dyDescent="0.2">
      <c r="A322" s="10" t="s">
        <v>314</v>
      </c>
      <c r="B322" s="57">
        <v>10</v>
      </c>
      <c r="C322" s="57">
        <v>10.5</v>
      </c>
      <c r="D322" s="61">
        <v>9.4</v>
      </c>
      <c r="E322" s="203">
        <v>22.7</v>
      </c>
      <c r="F322" s="221"/>
    </row>
    <row r="323" spans="1:6" x14ac:dyDescent="0.2">
      <c r="A323" s="10" t="s">
        <v>315</v>
      </c>
      <c r="B323" s="57">
        <v>8.4</v>
      </c>
      <c r="C323" s="57">
        <v>8.6999999999999993</v>
      </c>
      <c r="D323" s="61">
        <v>8.1999999999999993</v>
      </c>
      <c r="E323" s="203">
        <v>17.399999999999999</v>
      </c>
      <c r="F323" s="221"/>
    </row>
    <row r="324" spans="1:6" x14ac:dyDescent="0.2">
      <c r="A324" s="10" t="s">
        <v>316</v>
      </c>
      <c r="B324" s="57">
        <v>8.3000000000000007</v>
      </c>
      <c r="C324" s="57">
        <v>8.6</v>
      </c>
      <c r="D324" s="61">
        <v>7.9</v>
      </c>
      <c r="E324" s="203">
        <v>13.5</v>
      </c>
      <c r="F324" s="221"/>
    </row>
    <row r="325" spans="1:6" x14ac:dyDescent="0.2">
      <c r="A325" s="10" t="s">
        <v>317</v>
      </c>
      <c r="B325" s="57">
        <v>8.4</v>
      </c>
      <c r="C325" s="57">
        <v>8.3000000000000007</v>
      </c>
      <c r="D325" s="61">
        <v>8.6</v>
      </c>
      <c r="E325" s="203">
        <v>17.899999999999999</v>
      </c>
      <c r="F325" s="221"/>
    </row>
    <row r="326" spans="1:6" x14ac:dyDescent="0.2">
      <c r="A326" s="10" t="s">
        <v>318</v>
      </c>
      <c r="B326" s="57">
        <v>8.6999999999999993</v>
      </c>
      <c r="C326" s="57">
        <v>9.1</v>
      </c>
      <c r="D326" s="61">
        <v>8.4</v>
      </c>
      <c r="E326" s="203">
        <v>17.8</v>
      </c>
      <c r="F326" s="221"/>
    </row>
    <row r="327" spans="1:6" x14ac:dyDescent="0.2">
      <c r="A327" s="10" t="s">
        <v>319</v>
      </c>
      <c r="B327" s="57">
        <v>8.1999999999999993</v>
      </c>
      <c r="C327" s="57">
        <v>9.1999999999999993</v>
      </c>
      <c r="D327" s="61">
        <v>7.2</v>
      </c>
      <c r="E327" s="203">
        <v>17.5</v>
      </c>
      <c r="F327" s="221"/>
    </row>
    <row r="328" spans="1:6" x14ac:dyDescent="0.2">
      <c r="A328" s="10" t="s">
        <v>320</v>
      </c>
      <c r="B328" s="57">
        <v>9.1999999999999993</v>
      </c>
      <c r="C328" s="57">
        <v>9.5</v>
      </c>
      <c r="D328" s="61">
        <v>8.8000000000000007</v>
      </c>
      <c r="E328" s="203">
        <v>19.2</v>
      </c>
      <c r="F328" s="221"/>
    </row>
    <row r="329" spans="1:6" ht="18" customHeight="1" x14ac:dyDescent="0.2">
      <c r="A329" s="10" t="s">
        <v>321</v>
      </c>
      <c r="B329" s="57">
        <v>9.3000000000000007</v>
      </c>
      <c r="C329" s="57">
        <v>10</v>
      </c>
      <c r="D329" s="61">
        <v>8.5</v>
      </c>
      <c r="E329" s="203">
        <v>21.1</v>
      </c>
      <c r="F329" s="221">
        <v>2016</v>
      </c>
    </row>
    <row r="330" spans="1:6" x14ac:dyDescent="0.2">
      <c r="A330" s="10" t="s">
        <v>322</v>
      </c>
      <c r="B330" s="57">
        <v>9.4</v>
      </c>
      <c r="C330" s="57">
        <v>10.4</v>
      </c>
      <c r="D330" s="61">
        <v>8.4</v>
      </c>
      <c r="E330" s="203">
        <v>24.1</v>
      </c>
      <c r="F330" s="221"/>
    </row>
    <row r="331" spans="1:6" x14ac:dyDescent="0.2">
      <c r="A331" s="10" t="s">
        <v>323</v>
      </c>
      <c r="B331" s="57">
        <v>10.1</v>
      </c>
      <c r="C331" s="57">
        <v>10.3</v>
      </c>
      <c r="D331" s="61">
        <v>9.9</v>
      </c>
      <c r="E331" s="203">
        <v>23.8</v>
      </c>
      <c r="F331" s="221"/>
    </row>
    <row r="332" spans="1:6" x14ac:dyDescent="0.2">
      <c r="A332" s="10" t="s">
        <v>324</v>
      </c>
      <c r="B332" s="57">
        <v>9.8000000000000007</v>
      </c>
      <c r="C332" s="57">
        <v>10.5</v>
      </c>
      <c r="D332" s="61">
        <v>9.1</v>
      </c>
      <c r="E332" s="203">
        <v>28.7</v>
      </c>
      <c r="F332" s="221"/>
    </row>
    <row r="333" spans="1:6" x14ac:dyDescent="0.2">
      <c r="A333" s="10" t="s">
        <v>325</v>
      </c>
      <c r="B333" s="57">
        <v>10.8</v>
      </c>
      <c r="C333" s="57">
        <v>11.3</v>
      </c>
      <c r="D333" s="61">
        <v>10.3</v>
      </c>
      <c r="E333" s="203">
        <v>31.4</v>
      </c>
      <c r="F333" s="221"/>
    </row>
    <row r="334" spans="1:6" x14ac:dyDescent="0.2">
      <c r="A334" s="10" t="s">
        <v>326</v>
      </c>
      <c r="B334" s="57">
        <v>9.3000000000000007</v>
      </c>
      <c r="C334" s="57">
        <v>8.5</v>
      </c>
      <c r="D334" s="61">
        <v>10.199999999999999</v>
      </c>
      <c r="E334" s="203">
        <v>20</v>
      </c>
      <c r="F334" s="221"/>
    </row>
    <row r="335" spans="1:6" x14ac:dyDescent="0.2">
      <c r="A335" s="10" t="s">
        <v>327</v>
      </c>
      <c r="B335" s="57">
        <v>7.8</v>
      </c>
      <c r="C335" s="57">
        <v>7.6</v>
      </c>
      <c r="D335" s="61">
        <v>8.1</v>
      </c>
      <c r="E335" s="203">
        <v>14.3</v>
      </c>
      <c r="F335" s="221"/>
    </row>
    <row r="336" spans="1:6" x14ac:dyDescent="0.2">
      <c r="A336" s="10" t="s">
        <v>328</v>
      </c>
      <c r="B336" s="57">
        <v>7.2</v>
      </c>
      <c r="C336" s="57">
        <v>7.2</v>
      </c>
      <c r="D336" s="61">
        <v>7.3</v>
      </c>
      <c r="E336" s="203">
        <v>11.8</v>
      </c>
      <c r="F336" s="221"/>
    </row>
    <row r="337" spans="1:6" x14ac:dyDescent="0.2">
      <c r="A337" s="10" t="s">
        <v>329</v>
      </c>
      <c r="B337" s="57">
        <v>7.7</v>
      </c>
      <c r="C337" s="57">
        <v>7.6</v>
      </c>
      <c r="D337" s="61">
        <v>7.8</v>
      </c>
      <c r="E337" s="203">
        <v>16.5</v>
      </c>
      <c r="F337" s="221"/>
    </row>
    <row r="338" spans="1:6" x14ac:dyDescent="0.2">
      <c r="A338" s="10" t="s">
        <v>330</v>
      </c>
      <c r="B338" s="57">
        <v>8.1</v>
      </c>
      <c r="C338" s="57">
        <v>8</v>
      </c>
      <c r="D338" s="61">
        <v>8.1999999999999993</v>
      </c>
      <c r="E338" s="203">
        <v>17.100000000000001</v>
      </c>
      <c r="F338" s="221"/>
    </row>
    <row r="339" spans="1:6" x14ac:dyDescent="0.2">
      <c r="A339" s="10" t="s">
        <v>331</v>
      </c>
      <c r="B339" s="57">
        <v>8.1</v>
      </c>
      <c r="C339" s="57">
        <v>8.8000000000000007</v>
      </c>
      <c r="D339" s="61">
        <v>7.4</v>
      </c>
      <c r="E339" s="203">
        <v>16.100000000000001</v>
      </c>
      <c r="F339" s="221"/>
    </row>
    <row r="340" spans="1:6" x14ac:dyDescent="0.2">
      <c r="A340" s="10" t="s">
        <v>332</v>
      </c>
      <c r="B340" s="57">
        <v>7.9</v>
      </c>
      <c r="C340" s="57">
        <v>8.1999999999999993</v>
      </c>
      <c r="D340" s="61">
        <v>7.5</v>
      </c>
      <c r="E340" s="203">
        <v>14.7</v>
      </c>
      <c r="F340" s="221"/>
    </row>
    <row r="341" spans="1:6" ht="18" customHeight="1" x14ac:dyDescent="0.2">
      <c r="A341" s="10" t="s">
        <v>333</v>
      </c>
      <c r="B341" s="57">
        <v>9.1999999999999993</v>
      </c>
      <c r="C341" s="57">
        <v>9</v>
      </c>
      <c r="D341" s="61">
        <v>9.4</v>
      </c>
      <c r="E341" s="203">
        <v>23.5</v>
      </c>
      <c r="F341" s="221">
        <v>2017</v>
      </c>
    </row>
    <row r="342" spans="1:6" x14ac:dyDescent="0.2">
      <c r="A342" s="10" t="s">
        <v>334</v>
      </c>
      <c r="B342" s="57">
        <v>9.1999999999999993</v>
      </c>
      <c r="C342" s="57">
        <v>10.1</v>
      </c>
      <c r="D342" s="61">
        <v>8.1999999999999993</v>
      </c>
      <c r="E342" s="203">
        <v>22.8</v>
      </c>
      <c r="F342" s="221"/>
    </row>
    <row r="343" spans="1:6" x14ac:dyDescent="0.2">
      <c r="A343" s="10" t="s">
        <v>335</v>
      </c>
      <c r="B343" s="57">
        <v>9.6</v>
      </c>
      <c r="C343" s="57">
        <v>10.7</v>
      </c>
      <c r="D343" s="61">
        <v>8.5</v>
      </c>
      <c r="E343" s="203">
        <v>23.9</v>
      </c>
      <c r="F343" s="221"/>
    </row>
    <row r="344" spans="1:6" x14ac:dyDescent="0.2">
      <c r="A344" s="10" t="s">
        <v>336</v>
      </c>
      <c r="B344" s="57">
        <v>10.199999999999999</v>
      </c>
      <c r="C344" s="57">
        <v>10.7</v>
      </c>
      <c r="D344" s="61">
        <v>9.8000000000000007</v>
      </c>
      <c r="E344" s="203">
        <v>27.4</v>
      </c>
      <c r="F344" s="221"/>
    </row>
    <row r="345" spans="1:6" x14ac:dyDescent="0.2">
      <c r="A345" s="10" t="s">
        <v>337</v>
      </c>
      <c r="B345" s="57">
        <v>10.7</v>
      </c>
      <c r="C345" s="57">
        <v>10.4</v>
      </c>
      <c r="D345" s="61">
        <v>11.1</v>
      </c>
      <c r="E345" s="203">
        <v>33.6</v>
      </c>
      <c r="F345" s="221"/>
    </row>
    <row r="346" spans="1:6" x14ac:dyDescent="0.2">
      <c r="A346" s="10" t="s">
        <v>338</v>
      </c>
      <c r="B346" s="57">
        <v>8.9</v>
      </c>
      <c r="C346" s="57">
        <v>9.1999999999999993</v>
      </c>
      <c r="D346" s="61">
        <v>8.4</v>
      </c>
      <c r="E346" s="203">
        <v>21.7</v>
      </c>
      <c r="F346" s="221"/>
    </row>
    <row r="347" spans="1:6" x14ac:dyDescent="0.2">
      <c r="A347" s="10" t="s">
        <v>339</v>
      </c>
      <c r="B347" s="57">
        <v>7.5</v>
      </c>
      <c r="C347" s="57">
        <v>7.4</v>
      </c>
      <c r="D347" s="61">
        <v>7.7</v>
      </c>
      <c r="E347" s="203">
        <v>11.7</v>
      </c>
      <c r="F347" s="221"/>
    </row>
    <row r="348" spans="1:6" x14ac:dyDescent="0.2">
      <c r="A348" s="10" t="s">
        <v>340</v>
      </c>
      <c r="B348" s="57">
        <v>7.5</v>
      </c>
      <c r="C348" s="57">
        <v>6.9</v>
      </c>
      <c r="D348" s="61">
        <v>8.1</v>
      </c>
      <c r="E348" s="203">
        <v>14.4</v>
      </c>
      <c r="F348" s="221"/>
    </row>
    <row r="349" spans="1:6" x14ac:dyDescent="0.2">
      <c r="A349" s="10" t="s">
        <v>341</v>
      </c>
      <c r="B349" s="57">
        <v>8</v>
      </c>
      <c r="C349" s="57">
        <v>8</v>
      </c>
      <c r="D349" s="61">
        <v>8</v>
      </c>
      <c r="E349" s="203">
        <v>16.899999999999999</v>
      </c>
      <c r="F349" s="221"/>
    </row>
    <row r="350" spans="1:6" x14ac:dyDescent="0.2">
      <c r="A350" s="10" t="s">
        <v>342</v>
      </c>
      <c r="B350" s="57">
        <v>7.3</v>
      </c>
      <c r="C350" s="57">
        <v>7.4</v>
      </c>
      <c r="D350" s="61">
        <v>7.2</v>
      </c>
      <c r="E350" s="203">
        <v>12.3</v>
      </c>
      <c r="F350" s="221"/>
    </row>
    <row r="351" spans="1:6" x14ac:dyDescent="0.2">
      <c r="A351" s="10" t="s">
        <v>343</v>
      </c>
      <c r="B351" s="57">
        <v>7.1</v>
      </c>
      <c r="C351" s="57">
        <v>7.8</v>
      </c>
      <c r="D351" s="61">
        <v>6.3</v>
      </c>
      <c r="E351" s="203">
        <v>14.8</v>
      </c>
      <c r="F351" s="221"/>
    </row>
    <row r="352" spans="1:6" x14ac:dyDescent="0.2">
      <c r="A352" s="10" t="s">
        <v>344</v>
      </c>
      <c r="B352" s="57">
        <v>8.4</v>
      </c>
      <c r="C352" s="57">
        <v>8.9</v>
      </c>
      <c r="D352" s="61">
        <v>7.9</v>
      </c>
      <c r="E352" s="203">
        <v>15.5</v>
      </c>
      <c r="F352" s="221"/>
    </row>
    <row r="353" spans="1:6" ht="18" customHeight="1" x14ac:dyDescent="0.2">
      <c r="A353" s="10" t="s">
        <v>345</v>
      </c>
      <c r="B353" s="57">
        <v>8.8000000000000007</v>
      </c>
      <c r="C353" s="57">
        <v>8.4</v>
      </c>
      <c r="D353" s="61">
        <v>9.3000000000000007</v>
      </c>
      <c r="E353" s="203">
        <v>17.7</v>
      </c>
      <c r="F353" s="221">
        <v>2018</v>
      </c>
    </row>
    <row r="354" spans="1:6" x14ac:dyDescent="0.2">
      <c r="A354" s="10" t="s">
        <v>346</v>
      </c>
      <c r="B354" s="57">
        <v>8.6</v>
      </c>
      <c r="C354" s="57">
        <v>8.6999999999999993</v>
      </c>
      <c r="D354" s="61">
        <v>8.6</v>
      </c>
      <c r="E354" s="203">
        <v>21.1</v>
      </c>
      <c r="F354" s="221"/>
    </row>
    <row r="355" spans="1:6" x14ac:dyDescent="0.2">
      <c r="A355" s="10" t="s">
        <v>347</v>
      </c>
      <c r="B355" s="57">
        <v>8.8000000000000007</v>
      </c>
      <c r="C355" s="57">
        <v>9.1999999999999993</v>
      </c>
      <c r="D355" s="61">
        <v>8.4</v>
      </c>
      <c r="E355" s="203">
        <v>24.1</v>
      </c>
      <c r="F355" s="221"/>
    </row>
    <row r="356" spans="1:6" x14ac:dyDescent="0.2">
      <c r="A356" s="10" t="s">
        <v>348</v>
      </c>
      <c r="B356" s="57">
        <v>8.6</v>
      </c>
      <c r="C356" s="57">
        <v>9.3000000000000007</v>
      </c>
      <c r="D356" s="61">
        <v>7.7</v>
      </c>
      <c r="E356" s="203">
        <v>23.6</v>
      </c>
      <c r="F356" s="221"/>
    </row>
    <row r="357" spans="1:6" x14ac:dyDescent="0.2">
      <c r="A357" s="10" t="s">
        <v>349</v>
      </c>
      <c r="B357" s="57">
        <v>9.3000000000000007</v>
      </c>
      <c r="C357" s="57">
        <v>9.1</v>
      </c>
      <c r="D357" s="61">
        <v>9.5</v>
      </c>
      <c r="E357" s="203">
        <v>28.4</v>
      </c>
      <c r="F357" s="221"/>
    </row>
    <row r="358" spans="1:6" x14ac:dyDescent="0.2">
      <c r="A358" s="10" t="s">
        <v>350</v>
      </c>
      <c r="B358" s="57">
        <v>6.7</v>
      </c>
      <c r="C358" s="57">
        <v>6.9</v>
      </c>
      <c r="D358" s="61">
        <v>6.5</v>
      </c>
      <c r="E358" s="203">
        <v>14</v>
      </c>
      <c r="F358" s="221"/>
    </row>
    <row r="359" spans="1:6" x14ac:dyDescent="0.2">
      <c r="A359" s="10" t="s">
        <v>351</v>
      </c>
      <c r="B359" s="57">
        <v>6.5</v>
      </c>
      <c r="C359" s="57">
        <v>6.5</v>
      </c>
      <c r="D359" s="61">
        <v>6.5</v>
      </c>
      <c r="E359" s="203">
        <v>9.4</v>
      </c>
      <c r="F359" s="221"/>
    </row>
    <row r="360" spans="1:6" x14ac:dyDescent="0.2">
      <c r="A360" s="10" t="s">
        <v>352</v>
      </c>
      <c r="B360" s="57">
        <v>6.8</v>
      </c>
      <c r="C360" s="57">
        <v>6.3</v>
      </c>
      <c r="D360" s="61">
        <v>7.3</v>
      </c>
      <c r="E360" s="203">
        <v>13.6</v>
      </c>
      <c r="F360" s="221"/>
    </row>
    <row r="361" spans="1:6" x14ac:dyDescent="0.2">
      <c r="A361" s="10" t="s">
        <v>353</v>
      </c>
      <c r="B361" s="57">
        <v>6.3</v>
      </c>
      <c r="C361" s="57">
        <v>5.6</v>
      </c>
      <c r="D361" s="61">
        <v>7</v>
      </c>
      <c r="E361" s="203">
        <v>14.2</v>
      </c>
      <c r="F361" s="221"/>
    </row>
    <row r="362" spans="1:6" x14ac:dyDescent="0.2">
      <c r="A362" s="10" t="s">
        <v>354</v>
      </c>
      <c r="B362" s="57">
        <v>6.3</v>
      </c>
      <c r="C362" s="57">
        <v>6.8</v>
      </c>
      <c r="D362" s="61">
        <v>5.8</v>
      </c>
      <c r="E362" s="203">
        <v>14.7</v>
      </c>
      <c r="F362" s="221"/>
    </row>
    <row r="363" spans="1:6" x14ac:dyDescent="0.2">
      <c r="A363" s="10" t="s">
        <v>355</v>
      </c>
      <c r="B363" s="57">
        <v>6.2</v>
      </c>
      <c r="C363" s="57">
        <v>7.1</v>
      </c>
      <c r="D363" s="61">
        <v>5.2</v>
      </c>
      <c r="E363" s="203">
        <v>12.5</v>
      </c>
      <c r="F363" s="221"/>
    </row>
    <row r="364" spans="1:6" x14ac:dyDescent="0.2">
      <c r="A364" s="10" t="s">
        <v>356</v>
      </c>
      <c r="B364" s="57">
        <v>5.4</v>
      </c>
      <c r="C364" s="57">
        <v>5.0999999999999996</v>
      </c>
      <c r="D364" s="61">
        <v>5.7</v>
      </c>
      <c r="E364" s="203">
        <v>9.3000000000000007</v>
      </c>
      <c r="F364" s="221"/>
    </row>
    <row r="365" spans="1:6" ht="18" customHeight="1" x14ac:dyDescent="0.2">
      <c r="A365" s="10" t="s">
        <v>357</v>
      </c>
      <c r="B365" s="57">
        <v>6.8</v>
      </c>
      <c r="C365" s="57">
        <v>7.1</v>
      </c>
      <c r="D365" s="61">
        <v>6.4</v>
      </c>
      <c r="E365" s="203">
        <v>16.3</v>
      </c>
      <c r="F365" s="221">
        <v>2019</v>
      </c>
    </row>
    <row r="366" spans="1:6" x14ac:dyDescent="0.2">
      <c r="A366" s="10" t="s">
        <v>358</v>
      </c>
      <c r="B366" s="57">
        <v>7.4</v>
      </c>
      <c r="C366" s="57">
        <v>8.1</v>
      </c>
      <c r="D366" s="61">
        <v>6.7</v>
      </c>
      <c r="E366" s="203">
        <v>19.7</v>
      </c>
      <c r="F366" s="221"/>
    </row>
    <row r="367" spans="1:6" x14ac:dyDescent="0.2">
      <c r="A367" s="10" t="s">
        <v>359</v>
      </c>
      <c r="B367" s="57">
        <v>7</v>
      </c>
      <c r="C367" s="57">
        <v>8.1999999999999993</v>
      </c>
      <c r="D367" s="61">
        <v>5.7</v>
      </c>
      <c r="E367" s="203">
        <v>20.399999999999999</v>
      </c>
      <c r="F367" s="221"/>
    </row>
    <row r="368" spans="1:6" x14ac:dyDescent="0.2">
      <c r="A368" s="10" t="s">
        <v>360</v>
      </c>
      <c r="B368" s="57">
        <v>8</v>
      </c>
      <c r="C368" s="57">
        <v>8.6999999999999993</v>
      </c>
      <c r="D368" s="61">
        <v>7.3</v>
      </c>
      <c r="E368" s="203">
        <v>23.4</v>
      </c>
      <c r="F368" s="221"/>
    </row>
    <row r="369" spans="1:6" x14ac:dyDescent="0.2">
      <c r="A369" s="10" t="s">
        <v>361</v>
      </c>
      <c r="B369" s="57">
        <v>8.8000000000000007</v>
      </c>
      <c r="C369" s="57">
        <v>9</v>
      </c>
      <c r="D369" s="61">
        <v>8.5</v>
      </c>
      <c r="E369" s="203">
        <v>29.4</v>
      </c>
      <c r="F369" s="221"/>
    </row>
    <row r="370" spans="1:6" x14ac:dyDescent="0.2">
      <c r="A370" s="10" t="s">
        <v>362</v>
      </c>
      <c r="B370" s="57">
        <v>6.2</v>
      </c>
      <c r="C370" s="57">
        <v>6.9</v>
      </c>
      <c r="D370" s="61">
        <v>5.4</v>
      </c>
      <c r="E370" s="203">
        <v>15.2</v>
      </c>
      <c r="F370" s="221"/>
    </row>
    <row r="371" spans="1:6" x14ac:dyDescent="0.2">
      <c r="A371" s="10" t="s">
        <v>363</v>
      </c>
      <c r="B371" s="57">
        <v>6</v>
      </c>
      <c r="C371" s="57">
        <v>5.9</v>
      </c>
      <c r="D371" s="61">
        <v>6.2</v>
      </c>
      <c r="E371" s="203">
        <v>9.3000000000000007</v>
      </c>
      <c r="F371" s="221"/>
    </row>
    <row r="372" spans="1:6" x14ac:dyDescent="0.2">
      <c r="A372" s="10" t="s">
        <v>364</v>
      </c>
      <c r="B372" s="57">
        <v>6.1</v>
      </c>
      <c r="C372" s="57">
        <v>6.5</v>
      </c>
      <c r="D372" s="61">
        <v>5.7</v>
      </c>
      <c r="E372" s="203">
        <v>14</v>
      </c>
      <c r="F372" s="221"/>
    </row>
    <row r="373" spans="1:6" x14ac:dyDescent="0.2">
      <c r="A373" s="10" t="s">
        <v>365</v>
      </c>
      <c r="B373" s="57">
        <v>5.9</v>
      </c>
      <c r="C373" s="57">
        <v>6.1</v>
      </c>
      <c r="D373" s="61">
        <v>5.7</v>
      </c>
      <c r="E373" s="203">
        <v>14.3</v>
      </c>
      <c r="F373" s="221"/>
    </row>
    <row r="374" spans="1:6" x14ac:dyDescent="0.2">
      <c r="A374" s="10" t="s">
        <v>366</v>
      </c>
      <c r="B374" s="57">
        <v>6.2</v>
      </c>
      <c r="C374" s="57">
        <v>6.8</v>
      </c>
      <c r="D374" s="61">
        <v>5.5</v>
      </c>
      <c r="E374" s="203">
        <v>14.9</v>
      </c>
      <c r="F374" s="221"/>
    </row>
    <row r="375" spans="1:6" x14ac:dyDescent="0.2">
      <c r="A375" s="10" t="s">
        <v>367</v>
      </c>
      <c r="B375" s="57">
        <v>5.9</v>
      </c>
      <c r="C375" s="57">
        <v>6.7</v>
      </c>
      <c r="D375" s="61">
        <v>5.0999999999999996</v>
      </c>
      <c r="E375" s="203">
        <v>11.8</v>
      </c>
      <c r="F375" s="221"/>
    </row>
    <row r="376" spans="1:6" x14ac:dyDescent="0.2">
      <c r="A376" s="10" t="s">
        <v>368</v>
      </c>
      <c r="B376" s="57">
        <v>6</v>
      </c>
      <c r="C376" s="57">
        <v>6.1</v>
      </c>
      <c r="D376" s="61">
        <v>5.8</v>
      </c>
      <c r="E376" s="203">
        <v>14.8</v>
      </c>
      <c r="F376" s="221"/>
    </row>
    <row r="377" spans="1:6" ht="18" customHeight="1" x14ac:dyDescent="0.2">
      <c r="A377" s="10" t="s">
        <v>369</v>
      </c>
      <c r="B377" s="57">
        <v>7.2</v>
      </c>
      <c r="C377" s="57">
        <v>7.4</v>
      </c>
      <c r="D377" s="61">
        <v>6.9</v>
      </c>
      <c r="E377" s="203">
        <v>19.8</v>
      </c>
      <c r="F377" s="221">
        <v>2020</v>
      </c>
    </row>
    <row r="378" spans="1:6" x14ac:dyDescent="0.2">
      <c r="A378" s="10" t="s">
        <v>370</v>
      </c>
      <c r="B378" s="57">
        <v>6.9</v>
      </c>
      <c r="C378" s="57">
        <v>7.5</v>
      </c>
      <c r="D378" s="61">
        <v>6.2</v>
      </c>
      <c r="E378" s="203">
        <v>18.399999999999999</v>
      </c>
      <c r="F378" s="221"/>
    </row>
    <row r="379" spans="1:6" x14ac:dyDescent="0.2">
      <c r="A379" s="10" t="s">
        <v>371</v>
      </c>
      <c r="B379" s="57">
        <v>7.3</v>
      </c>
      <c r="C379" s="57">
        <v>7.9</v>
      </c>
      <c r="D379" s="61">
        <v>6.6</v>
      </c>
      <c r="E379" s="203">
        <v>25.8</v>
      </c>
      <c r="F379" s="221"/>
    </row>
    <row r="380" spans="1:6" x14ac:dyDescent="0.2">
      <c r="A380" s="10" t="s">
        <v>372</v>
      </c>
      <c r="B380" s="57">
        <v>8.1</v>
      </c>
      <c r="C380" s="57">
        <v>8.6</v>
      </c>
      <c r="D380" s="61">
        <v>7.5</v>
      </c>
      <c r="E380" s="203">
        <v>25.2</v>
      </c>
      <c r="F380" s="221"/>
    </row>
    <row r="381" spans="1:6" x14ac:dyDescent="0.2">
      <c r="A381" s="10" t="s">
        <v>373</v>
      </c>
      <c r="B381" s="57">
        <v>10.6</v>
      </c>
      <c r="C381" s="57">
        <v>10.9</v>
      </c>
      <c r="D381" s="61">
        <v>10.3</v>
      </c>
      <c r="E381" s="203">
        <v>39</v>
      </c>
      <c r="F381" s="221"/>
    </row>
    <row r="382" spans="1:6" x14ac:dyDescent="0.2">
      <c r="A382" s="10" t="s">
        <v>374</v>
      </c>
      <c r="B382" s="57">
        <v>7.9</v>
      </c>
      <c r="C382" s="57">
        <v>7.6</v>
      </c>
      <c r="D382" s="61">
        <v>8.3000000000000007</v>
      </c>
      <c r="E382" s="203">
        <v>20.9</v>
      </c>
      <c r="F382" s="221"/>
    </row>
    <row r="383" spans="1:6" x14ac:dyDescent="0.2">
      <c r="A383" s="10" t="s">
        <v>375</v>
      </c>
      <c r="B383" s="57">
        <v>7.7</v>
      </c>
      <c r="C383" s="57">
        <v>7.8</v>
      </c>
      <c r="D383" s="61">
        <v>7.6</v>
      </c>
      <c r="E383" s="203">
        <v>16</v>
      </c>
      <c r="F383" s="221"/>
    </row>
    <row r="384" spans="1:6" x14ac:dyDescent="0.2">
      <c r="A384" s="10" t="s">
        <v>376</v>
      </c>
      <c r="B384" s="57">
        <v>7.7</v>
      </c>
      <c r="C384" s="57">
        <v>7.7</v>
      </c>
      <c r="D384" s="61">
        <v>7.8</v>
      </c>
      <c r="E384" s="203">
        <v>18</v>
      </c>
      <c r="F384" s="221"/>
    </row>
    <row r="385" spans="1:6" x14ac:dyDescent="0.2">
      <c r="A385" s="10" t="s">
        <v>377</v>
      </c>
      <c r="B385" s="57">
        <v>7.6</v>
      </c>
      <c r="C385" s="57">
        <v>7.7</v>
      </c>
      <c r="D385" s="61">
        <v>7.4</v>
      </c>
      <c r="E385" s="203">
        <v>14.3</v>
      </c>
      <c r="F385" s="221"/>
    </row>
    <row r="386" spans="1:6" x14ac:dyDescent="0.2">
      <c r="A386" s="10" t="s">
        <v>378</v>
      </c>
      <c r="B386" s="57">
        <v>7.4</v>
      </c>
      <c r="C386" s="57">
        <v>7.5</v>
      </c>
      <c r="D386" s="61">
        <v>7.3</v>
      </c>
      <c r="E386" s="203">
        <v>18.600000000000001</v>
      </c>
      <c r="F386" s="221"/>
    </row>
    <row r="387" spans="1:6" x14ac:dyDescent="0.2">
      <c r="A387" s="10" t="s">
        <v>379</v>
      </c>
      <c r="B387" s="57">
        <v>7</v>
      </c>
      <c r="C387" s="57">
        <v>7.4</v>
      </c>
      <c r="D387" s="61">
        <v>6.6</v>
      </c>
      <c r="E387" s="203">
        <v>16.600000000000001</v>
      </c>
      <c r="F387" s="221"/>
    </row>
    <row r="388" spans="1:6" x14ac:dyDescent="0.2">
      <c r="A388" s="10" t="s">
        <v>380</v>
      </c>
      <c r="B388" s="57">
        <v>7.6</v>
      </c>
      <c r="C388" s="57">
        <v>8.5</v>
      </c>
      <c r="D388" s="61">
        <v>6.6</v>
      </c>
      <c r="E388" s="203">
        <v>18.899999999999999</v>
      </c>
      <c r="F388" s="221"/>
    </row>
    <row r="389" spans="1:6" x14ac:dyDescent="0.2">
      <c r="A389" s="10" t="s">
        <v>381</v>
      </c>
      <c r="B389" s="57">
        <v>8.8000000000000007</v>
      </c>
      <c r="C389" s="57">
        <v>9.3000000000000007</v>
      </c>
      <c r="D389" s="61">
        <v>8.3000000000000007</v>
      </c>
      <c r="E389" s="203">
        <v>21.6</v>
      </c>
      <c r="F389" s="221"/>
    </row>
    <row r="390" spans="1:6" x14ac:dyDescent="0.2">
      <c r="A390" s="10" t="s">
        <v>382</v>
      </c>
      <c r="B390" s="57">
        <v>8.3000000000000007</v>
      </c>
      <c r="C390" s="57">
        <v>9.4</v>
      </c>
      <c r="D390" s="61">
        <v>7.1</v>
      </c>
      <c r="E390" s="203">
        <v>21.9</v>
      </c>
      <c r="F390" s="221"/>
    </row>
    <row r="391" spans="1:6" x14ac:dyDescent="0.2">
      <c r="A391" s="10" t="s">
        <v>383</v>
      </c>
      <c r="B391" s="57">
        <v>8.1999999999999993</v>
      </c>
      <c r="C391" s="57">
        <v>8.6</v>
      </c>
      <c r="D391" s="61">
        <v>7.8</v>
      </c>
      <c r="E391" s="203">
        <v>22.2</v>
      </c>
      <c r="F391" s="221"/>
    </row>
    <row r="392" spans="1:6" x14ac:dyDescent="0.2">
      <c r="A392" s="10" t="s">
        <v>384</v>
      </c>
      <c r="B392" s="57">
        <v>9.6</v>
      </c>
      <c r="C392" s="57">
        <v>10.4</v>
      </c>
      <c r="D392" s="61">
        <v>8.6999999999999993</v>
      </c>
      <c r="E392" s="203">
        <v>27.7</v>
      </c>
      <c r="F392" s="221"/>
    </row>
    <row r="393" spans="1:6" x14ac:dyDescent="0.2">
      <c r="A393" s="10" t="s">
        <v>385</v>
      </c>
      <c r="B393" s="57">
        <v>10.3</v>
      </c>
      <c r="C393" s="57">
        <v>11.1</v>
      </c>
      <c r="D393" s="61">
        <v>9.3000000000000007</v>
      </c>
      <c r="E393" s="203">
        <v>31.2</v>
      </c>
      <c r="F393" s="221"/>
    </row>
    <row r="394" spans="1:6" x14ac:dyDescent="0.2">
      <c r="A394" s="10" t="s">
        <v>386</v>
      </c>
      <c r="B394" s="57">
        <v>7.6</v>
      </c>
      <c r="C394" s="57">
        <v>8.3000000000000007</v>
      </c>
      <c r="D394" s="61">
        <v>6.9</v>
      </c>
      <c r="E394" s="203">
        <v>16</v>
      </c>
      <c r="F394" s="221"/>
    </row>
    <row r="395" spans="1:6" x14ac:dyDescent="0.2">
      <c r="A395" s="10" t="s">
        <v>387</v>
      </c>
      <c r="B395" s="57">
        <v>7.1</v>
      </c>
      <c r="C395" s="57">
        <v>6.7</v>
      </c>
      <c r="D395" s="61">
        <v>7.5</v>
      </c>
      <c r="E395" s="203">
        <v>8.6999999999999993</v>
      </c>
      <c r="F395" s="221"/>
    </row>
    <row r="396" spans="1:6" x14ac:dyDescent="0.2">
      <c r="A396" s="10" t="s">
        <v>388</v>
      </c>
      <c r="B396" s="57">
        <v>6.5</v>
      </c>
      <c r="C396" s="57">
        <v>6.8</v>
      </c>
      <c r="D396" s="61">
        <v>6.1</v>
      </c>
      <c r="E396" s="203">
        <v>10.1</v>
      </c>
      <c r="F396" s="221"/>
    </row>
    <row r="397" spans="1:6" x14ac:dyDescent="0.2">
      <c r="A397" s="10" t="s">
        <v>389</v>
      </c>
      <c r="B397" s="57">
        <v>7</v>
      </c>
      <c r="C397" s="57">
        <v>7.5</v>
      </c>
      <c r="D397" s="61">
        <v>6.5</v>
      </c>
      <c r="E397" s="203">
        <v>10.3</v>
      </c>
      <c r="F397" s="221"/>
    </row>
    <row r="398" spans="1:6" x14ac:dyDescent="0.2">
      <c r="A398" s="10" t="s">
        <v>390</v>
      </c>
      <c r="B398" s="57">
        <v>6</v>
      </c>
      <c r="C398" s="57">
        <v>6.6</v>
      </c>
      <c r="D398" s="61">
        <v>5.3</v>
      </c>
      <c r="E398" s="203">
        <v>12.4</v>
      </c>
      <c r="F398" s="221"/>
    </row>
    <row r="399" spans="1:6" x14ac:dyDescent="0.2">
      <c r="A399" s="10" t="s">
        <v>391</v>
      </c>
      <c r="B399" s="57">
        <v>6</v>
      </c>
      <c r="C399" s="57">
        <v>6.4</v>
      </c>
      <c r="D399" s="61">
        <v>5.6</v>
      </c>
      <c r="E399" s="203">
        <v>12.1</v>
      </c>
      <c r="F399" s="221"/>
    </row>
    <row r="400" spans="1:6" x14ac:dyDescent="0.2">
      <c r="A400" s="10" t="s">
        <v>392</v>
      </c>
      <c r="B400" s="57">
        <v>6.7</v>
      </c>
      <c r="C400" s="57">
        <v>7.2</v>
      </c>
      <c r="D400" s="61">
        <v>6.2</v>
      </c>
      <c r="E400" s="203">
        <v>10.5</v>
      </c>
      <c r="F400" s="221"/>
    </row>
    <row r="401" spans="1:6" x14ac:dyDescent="0.2">
      <c r="A401" s="10" t="s">
        <v>577</v>
      </c>
      <c r="B401" s="57">
        <v>7.5</v>
      </c>
      <c r="C401" s="57">
        <v>7.7</v>
      </c>
      <c r="D401" s="61">
        <v>7.3</v>
      </c>
      <c r="E401" s="203">
        <v>16.2</v>
      </c>
      <c r="F401" s="221">
        <v>2022</v>
      </c>
    </row>
    <row r="402" spans="1:6" s="75" customFormat="1" x14ac:dyDescent="0.2">
      <c r="A402" s="10" t="s">
        <v>578</v>
      </c>
      <c r="B402" s="57">
        <v>6.7</v>
      </c>
      <c r="C402" s="57">
        <v>7.4</v>
      </c>
      <c r="D402" s="61">
        <v>5.9</v>
      </c>
      <c r="E402" s="203">
        <v>14.5</v>
      </c>
      <c r="F402" s="224"/>
    </row>
    <row r="403" spans="1:6" s="75" customFormat="1" x14ac:dyDescent="0.2">
      <c r="A403" s="10" t="s">
        <v>579</v>
      </c>
      <c r="B403" s="57">
        <v>7</v>
      </c>
      <c r="C403" s="57">
        <v>7.3</v>
      </c>
      <c r="D403" s="61">
        <v>6.6</v>
      </c>
      <c r="E403" s="203">
        <v>15.2</v>
      </c>
      <c r="F403" s="224"/>
    </row>
    <row r="404" spans="1:6" x14ac:dyDescent="0.2">
      <c r="A404" s="10" t="s">
        <v>580</v>
      </c>
      <c r="B404" s="57">
        <v>6.9</v>
      </c>
      <c r="C404" s="57">
        <v>7.7</v>
      </c>
      <c r="D404" s="61">
        <v>6.1</v>
      </c>
      <c r="E404" s="203">
        <v>16.899999999999999</v>
      </c>
      <c r="F404" s="221"/>
    </row>
    <row r="405" spans="1:6" x14ac:dyDescent="0.2">
      <c r="A405" s="10" t="s">
        <v>581</v>
      </c>
      <c r="B405" s="57">
        <v>7.9</v>
      </c>
      <c r="C405" s="57">
        <v>8.4</v>
      </c>
      <c r="D405" s="61">
        <v>7.3</v>
      </c>
      <c r="E405" s="203">
        <v>22.6</v>
      </c>
      <c r="F405" s="221"/>
    </row>
    <row r="406" spans="1:6" x14ac:dyDescent="0.2">
      <c r="A406" s="10" t="s">
        <v>582</v>
      </c>
      <c r="B406" s="57">
        <v>6.8</v>
      </c>
      <c r="C406" s="57">
        <v>6.9</v>
      </c>
      <c r="D406" s="61">
        <v>6.7</v>
      </c>
      <c r="E406" s="203">
        <v>15</v>
      </c>
      <c r="F406" s="221"/>
    </row>
    <row r="407" spans="1:6" x14ac:dyDescent="0.2">
      <c r="A407" s="10" t="s">
        <v>583</v>
      </c>
      <c r="B407" s="57">
        <v>6.6</v>
      </c>
      <c r="C407" s="57">
        <v>6.4</v>
      </c>
      <c r="D407" s="61">
        <v>6.8</v>
      </c>
      <c r="E407" s="203">
        <v>8.6</v>
      </c>
      <c r="F407" s="221"/>
    </row>
    <row r="408" spans="1:6" x14ac:dyDescent="0.2">
      <c r="A408" s="10" t="s">
        <v>584</v>
      </c>
      <c r="B408" s="57">
        <v>6.7</v>
      </c>
      <c r="C408" s="57">
        <v>7</v>
      </c>
      <c r="D408" s="61">
        <v>6.3</v>
      </c>
      <c r="E408" s="203">
        <v>8.1</v>
      </c>
      <c r="F408" s="221"/>
    </row>
    <row r="409" spans="1:6" x14ac:dyDescent="0.2">
      <c r="A409" s="10" t="s">
        <v>585</v>
      </c>
      <c r="B409" s="57">
        <v>6.7</v>
      </c>
      <c r="C409" s="57">
        <v>6.7</v>
      </c>
      <c r="D409" s="61">
        <v>6.8</v>
      </c>
      <c r="E409" s="203">
        <v>15</v>
      </c>
      <c r="F409" s="221"/>
    </row>
    <row r="410" spans="1:6" x14ac:dyDescent="0.2">
      <c r="A410" s="10" t="s">
        <v>586</v>
      </c>
      <c r="B410" s="57">
        <v>5.8</v>
      </c>
      <c r="C410" s="57">
        <v>5.9</v>
      </c>
      <c r="D410" s="61">
        <v>5.6</v>
      </c>
      <c r="E410" s="203">
        <v>9.8000000000000007</v>
      </c>
      <c r="F410" s="221"/>
    </row>
    <row r="411" spans="1:6" x14ac:dyDescent="0.2">
      <c r="A411" s="10" t="s">
        <v>587</v>
      </c>
      <c r="B411" s="57">
        <v>5.9</v>
      </c>
      <c r="C411" s="57">
        <v>6.2</v>
      </c>
      <c r="D411" s="61">
        <v>5.5</v>
      </c>
      <c r="E411" s="203">
        <v>10.7</v>
      </c>
      <c r="F411" s="221"/>
    </row>
    <row r="412" spans="1:6" x14ac:dyDescent="0.2">
      <c r="A412" s="10" t="s">
        <v>588</v>
      </c>
      <c r="B412" s="57">
        <v>6.7</v>
      </c>
      <c r="C412" s="57">
        <v>7.7</v>
      </c>
      <c r="D412" s="61">
        <v>5.7</v>
      </c>
      <c r="E412" s="203">
        <v>16.100000000000001</v>
      </c>
      <c r="F412" s="221"/>
    </row>
    <row r="414" spans="1:6" x14ac:dyDescent="0.2">
      <c r="A414" s="76" t="s">
        <v>19</v>
      </c>
    </row>
    <row r="415" spans="1:6" x14ac:dyDescent="0.2">
      <c r="A415" s="75" t="s">
        <v>589</v>
      </c>
    </row>
  </sheetData>
  <mergeCells count="1">
    <mergeCell ref="B3:E3"/>
  </mergeCells>
  <phoneticPr fontId="0" type="noConversion"/>
  <pageMargins left="0.74803149606299213" right="0.39370078740157483" top="0.59055118110236227" bottom="0.98425196850393704" header="0.39370078740157483" footer="0.39370078740157483"/>
  <pageSetup paperSize="9" orientation="portrait" r:id="rId1"/>
  <headerFooter alignWithMargins="0">
    <oddFooter>&amp;LKela | Statistical Information Service&amp;2
&amp;G
&amp;10PO Box 450 | FIN-00101 HELSINKI | tilastot@kela.fi | www.kela.fi/statistics&amp;R
&amp;P(&amp;N)</oddFooter>
  </headerFooter>
  <rowBreaks count="8" manualBreakCount="8">
    <brk id="52" max="16383" man="1"/>
    <brk id="100" max="16383" man="1"/>
    <brk id="148" max="16383" man="1"/>
    <brk id="196" max="16383" man="1"/>
    <brk id="244" max="16383" man="1"/>
    <brk id="292" max="16383" man="1"/>
    <brk id="340" max="16383" man="1"/>
    <brk id="37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11</vt:i4>
      </vt:variant>
      <vt:variant>
        <vt:lpstr>Kaaviot</vt:lpstr>
      </vt:variant>
      <vt:variant>
        <vt:i4>9</vt:i4>
      </vt:variant>
      <vt:variant>
        <vt:lpstr>Nimetyt alueet</vt:lpstr>
      </vt:variant>
      <vt:variant>
        <vt:i4>8</vt:i4>
      </vt:variant>
    </vt:vector>
  </HeadingPairs>
  <TitlesOfParts>
    <vt:vector size="28" baseType="lpstr">
      <vt:lpstr>Contents</vt:lpstr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Inflationfactors 2022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'Data 1'!Print_Titles</vt:lpstr>
      <vt:lpstr>'Data 2'!Print_Titles</vt:lpstr>
      <vt:lpstr>'Inflationfactors 2022'!Print_Titles</vt:lpstr>
      <vt:lpstr>'Data 1'!Tulostusotsikot</vt:lpstr>
      <vt:lpstr>'Data 2'!Tulostusotsikot</vt:lpstr>
      <vt:lpstr>'Data 7'!Tulostusotsikot</vt:lpstr>
      <vt:lpstr>'Data 8'!Tulostusotsikot</vt:lpstr>
      <vt:lpstr>'Data 9'!Tulostusotsikot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Unemployment benefit</dc:title>
  <dc:subject>Charts about unemployment benefit. They are accompanied by the underlying statistical data.</dc:subject>
  <dc:creator>Kela;Section for Analytics and Statistics</dc:creator>
  <cp:keywords>statistics; charts</cp:keywords>
  <cp:lastModifiedBy>Kilpeläinen Anne-Mari</cp:lastModifiedBy>
  <cp:lastPrinted>2023-08-30T07:31:41Z</cp:lastPrinted>
  <dcterms:created xsi:type="dcterms:W3CDTF">2015-07-23T08:58:32Z</dcterms:created>
  <dcterms:modified xsi:type="dcterms:W3CDTF">2023-08-30T10:21:57Z</dcterms:modified>
</cp:coreProperties>
</file>