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chartsheets/sheet4.xml" ContentType="application/vnd.openxmlformats-officedocument.spreadsheetml.chartsheet+xml"/>
  <Override PartName="/xl/worksheets/sheet6.xml" ContentType="application/vnd.openxmlformats-officedocument.spreadsheetml.worksheet+xml"/>
  <Override PartName="/xl/chartsheets/sheet5.xml" ContentType="application/vnd.openxmlformats-officedocument.spreadsheetml.chart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ämäTyökirja"/>
  <mc:AlternateContent xmlns:mc="http://schemas.openxmlformats.org/markup-compatibility/2006">
    <mc:Choice Requires="x15">
      <x15ac:absPath xmlns:x15ac="http://schemas.microsoft.com/office/spreadsheetml/2010/11/ac" url="P:\Kuvasto\2022\Englanti\"/>
    </mc:Choice>
  </mc:AlternateContent>
  <bookViews>
    <workbookView xWindow="-12" yWindow="168" windowWidth="11688" windowHeight="11700" tabRatio="858"/>
  </bookViews>
  <sheets>
    <sheet name="Contents" sheetId="12" r:id="rId1"/>
    <sheet name="Data 1" sheetId="1" r:id="rId2"/>
    <sheet name="Chart 1" sheetId="4" r:id="rId3"/>
    <sheet name="Data 2" sheetId="13" r:id="rId4"/>
    <sheet name="Chart 2" sheetId="14" r:id="rId5"/>
    <sheet name="Data 3" sheetId="7" r:id="rId6"/>
    <sheet name="Chart 3" sheetId="9" r:id="rId7"/>
    <sheet name="Data 4" sheetId="15" r:id="rId8"/>
    <sheet name="Chart 4" sheetId="16" r:id="rId9"/>
    <sheet name="Data 5" sheetId="6" r:id="rId10"/>
    <sheet name="Chart 5" sheetId="5" r:id="rId11"/>
    <sheet name="Inflation factors 2022" sheetId="10" state="hidden" r:id="rId12"/>
  </sheets>
  <definedNames>
    <definedName name="_AMO_UniqueIdentifier" hidden="1">"'2770138d-61ea-4f04-9242-130e4db46e08'"</definedName>
    <definedName name="Print_Titles" localSheetId="11">'Inflation factors 2022'!$1:$5</definedName>
    <definedName name="_xlnm.Print_Titles" localSheetId="1">'Data 1'!$3:$4</definedName>
    <definedName name="_xlnm.Print_Titles" localSheetId="3">'Data 2'!$3:$4</definedName>
    <definedName name="_xlnm.Print_Titles" localSheetId="5">'Data 3'!$3:$4</definedName>
    <definedName name="_xlnm.Print_Titles" localSheetId="7">'Data 4'!$3:$4</definedName>
    <definedName name="_xlnm.Print_Titles" localSheetId="9">'Data 5'!$3:$4</definedName>
  </definedNames>
  <calcPr calcId="162913"/>
</workbook>
</file>

<file path=xl/calcChain.xml><?xml version="1.0" encoding="utf-8"?>
<calcChain xmlns="http://schemas.openxmlformats.org/spreadsheetml/2006/main">
  <c r="B30" i="15" l="1"/>
  <c r="C30" i="15"/>
  <c r="D30" i="15"/>
  <c r="B31" i="15"/>
  <c r="C31" i="15"/>
  <c r="D31" i="15"/>
  <c r="B32" i="15"/>
  <c r="C32" i="15"/>
  <c r="D32" i="15"/>
  <c r="A30" i="15"/>
  <c r="A31" i="15"/>
  <c r="A32" i="15"/>
  <c r="B49" i="6" l="1"/>
  <c r="B49" i="7"/>
  <c r="B19" i="12" l="1"/>
  <c r="B16" i="12"/>
  <c r="B13" i="12"/>
  <c r="B10" i="12"/>
  <c r="B7" i="12"/>
  <c r="A29" i="15"/>
  <c r="B29" i="15"/>
  <c r="C29" i="15"/>
  <c r="D29" i="15"/>
  <c r="C48" i="6" l="1"/>
  <c r="B48" i="6" s="1"/>
  <c r="B48" i="7"/>
  <c r="A28" i="15"/>
  <c r="B28" i="15"/>
  <c r="C28" i="15"/>
  <c r="D28" i="15"/>
  <c r="I4" i="15" l="1"/>
  <c r="H4" i="15"/>
  <c r="G4" i="15"/>
  <c r="B4" i="6" l="1"/>
  <c r="B4" i="7"/>
  <c r="C47" i="6" l="1"/>
  <c r="B47" i="6" s="1"/>
  <c r="A10" i="12"/>
  <c r="A16" i="12"/>
  <c r="B7" i="15"/>
  <c r="C7" i="15"/>
  <c r="D7" i="15"/>
  <c r="B8" i="15"/>
  <c r="C8" i="15"/>
  <c r="D8" i="15"/>
  <c r="B9" i="15"/>
  <c r="C9" i="15"/>
  <c r="D9" i="15"/>
  <c r="B10" i="15"/>
  <c r="C10" i="15"/>
  <c r="D10" i="15"/>
  <c r="B11" i="15"/>
  <c r="C11" i="15"/>
  <c r="D11" i="15"/>
  <c r="B12" i="15"/>
  <c r="C12" i="15"/>
  <c r="D12" i="15"/>
  <c r="B13" i="15"/>
  <c r="C13" i="15"/>
  <c r="D13" i="15"/>
  <c r="B14" i="15"/>
  <c r="C14" i="15"/>
  <c r="D14" i="15"/>
  <c r="B15" i="15"/>
  <c r="C15" i="15"/>
  <c r="D15" i="15"/>
  <c r="B16" i="15"/>
  <c r="C16" i="15"/>
  <c r="D16" i="15"/>
  <c r="B17" i="15"/>
  <c r="C17" i="15"/>
  <c r="D17" i="15"/>
  <c r="B18" i="15"/>
  <c r="C18" i="15"/>
  <c r="D18" i="15"/>
  <c r="B19" i="15"/>
  <c r="C19" i="15"/>
  <c r="D19" i="15"/>
  <c r="B20" i="15"/>
  <c r="C20" i="15"/>
  <c r="D20" i="15"/>
  <c r="B21" i="15"/>
  <c r="C21" i="15"/>
  <c r="D21" i="15"/>
  <c r="B22" i="15"/>
  <c r="C22" i="15"/>
  <c r="D22" i="15"/>
  <c r="B23" i="15"/>
  <c r="C23" i="15"/>
  <c r="D23" i="15"/>
  <c r="B24" i="15"/>
  <c r="C24" i="15"/>
  <c r="D24" i="15"/>
  <c r="B25" i="15"/>
  <c r="C25" i="15"/>
  <c r="D25" i="15"/>
  <c r="B26" i="15"/>
  <c r="C26" i="15"/>
  <c r="D26" i="15"/>
  <c r="B27" i="15"/>
  <c r="C27" i="15"/>
  <c r="D27" i="15"/>
  <c r="B5" i="15"/>
  <c r="C5" i="15"/>
  <c r="D5" i="15"/>
  <c r="D6" i="15"/>
  <c r="C6" i="15"/>
  <c r="B6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5" i="15"/>
  <c r="F3" i="15"/>
  <c r="B2" i="13"/>
  <c r="B2" i="1"/>
  <c r="B47" i="7" l="1"/>
  <c r="C46" i="6" l="1"/>
  <c r="B46" i="6" s="1"/>
  <c r="B46" i="7"/>
  <c r="A13" i="12" l="1"/>
  <c r="A19" i="12"/>
  <c r="A7" i="12"/>
  <c r="C40" i="6" l="1"/>
  <c r="C41" i="6"/>
  <c r="C42" i="6"/>
  <c r="C43" i="6" l="1"/>
  <c r="C45" i="6"/>
  <c r="B45" i="6" s="1"/>
  <c r="C44" i="6"/>
  <c r="B45" i="7" l="1"/>
  <c r="B44" i="6" l="1"/>
  <c r="B44" i="7"/>
  <c r="B43" i="7" l="1"/>
  <c r="B43" i="6"/>
  <c r="B42" i="6" l="1"/>
  <c r="B42" i="7"/>
  <c r="B41" i="7" l="1"/>
  <c r="B41" i="6"/>
  <c r="B40" i="7"/>
  <c r="B40" i="6"/>
  <c r="B39" i="6"/>
  <c r="B39" i="7"/>
  <c r="B38" i="7"/>
  <c r="B38" i="6"/>
  <c r="B37" i="7"/>
  <c r="B37" i="6"/>
  <c r="B36" i="6"/>
  <c r="B36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</calcChain>
</file>

<file path=xl/sharedStrings.xml><?xml version="1.0" encoding="utf-8"?>
<sst xmlns="http://schemas.openxmlformats.org/spreadsheetml/2006/main" count="64" uniqueCount="38">
  <si>
    <t xml:space="preserve"> </t>
  </si>
  <si>
    <t>tilastot@kela.fi</t>
  </si>
  <si>
    <t>10.5</t>
  </si>
  <si>
    <t>10.2</t>
  </si>
  <si>
    <t>10.3</t>
  </si>
  <si>
    <t>10.1</t>
  </si>
  <si>
    <t>10.4</t>
  </si>
  <si>
    <t>Inflation factors</t>
  </si>
  <si>
    <t>(Average for the year)</t>
  </si>
  <si>
    <t>(At year-end)</t>
  </si>
  <si>
    <t>Year</t>
  </si>
  <si>
    <t>Factor</t>
  </si>
  <si>
    <t>Chart</t>
  </si>
  <si>
    <t>Data</t>
  </si>
  <si>
    <t>Number</t>
  </si>
  <si>
    <t>Households</t>
  </si>
  <si>
    <t>Further information:</t>
  </si>
  <si>
    <t>The conscript service period was reduced by 15 days with effect from 1 February 2013.</t>
  </si>
  <si>
    <t>Source: STAKES (1972–93), The Social Insurance Institution of Finland (Kela)</t>
  </si>
  <si>
    <t>Million euros</t>
  </si>
  <si>
    <t>At nominal value</t>
  </si>
  <si>
    <t>Euros/year</t>
  </si>
  <si>
    <t>Total</t>
  </si>
  <si>
    <t>Basic allowance</t>
  </si>
  <si>
    <t>Housing allowance</t>
  </si>
  <si>
    <t>Special allowance</t>
  </si>
  <si>
    <t>Conscripts</t>
  </si>
  <si>
    <t>Persons performing alternative civilian service</t>
  </si>
  <si>
    <t>Family members</t>
  </si>
  <si>
    <t>Index (1995=100)</t>
  </si>
  <si>
    <t>EUR</t>
  </si>
  <si>
    <t>Kela’s conscript´s allowance</t>
  </si>
  <si>
    <t>Conscript´s allowance 1972–2022</t>
  </si>
  <si>
    <t>Conscript’s allowance by recipients 1994–2022</t>
  </si>
  <si>
    <t>Expenditure on conscript´s allowances 1975–2022</t>
  </si>
  <si>
    <t>Cost development of conscript’s allowance by allowance category 1995–2022</t>
  </si>
  <si>
    <t>Conscript´s allowances by average rate of benefit per household 1975–2022</t>
  </si>
  <si>
    <t>Statistical Information Service 19.1.2023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</si>
</sst>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"/>
    <numFmt numFmtId="166" formatCode="0.0"/>
  </numFmts>
  <fonts count="18" x14ac:knownFonts="1">
    <font>
      <sz val="10"/>
      <name val="Arial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2"/>
      <color indexed="18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u/>
      <sz val="9"/>
      <name val="Arial"/>
      <family val="2"/>
    </font>
    <font>
      <sz val="10"/>
      <color rgb="FF000000"/>
      <name val="Arial"/>
      <family val="2"/>
    </font>
    <font>
      <sz val="10"/>
      <color theme="0"/>
      <name val="Arial"/>
      <family val="2"/>
    </font>
    <font>
      <u/>
      <sz val="12"/>
      <name val="Arial"/>
      <family val="2"/>
    </font>
    <font>
      <u/>
      <sz val="14"/>
      <name val="Arial"/>
      <family val="2"/>
    </font>
    <font>
      <sz val="12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0" borderId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>
      <alignment vertical="top"/>
    </xf>
    <xf numFmtId="0" fontId="3" fillId="0" borderId="0"/>
  </cellStyleXfs>
  <cellXfs count="104">
    <xf numFmtId="0" fontId="0" fillId="0" borderId="0" xfId="0"/>
    <xf numFmtId="0" fontId="2" fillId="0" borderId="0" xfId="0" applyFont="1"/>
    <xf numFmtId="0" fontId="1" fillId="0" borderId="0" xfId="0" quotePrefix="1" applyFont="1" applyAlignment="1">
      <alignment horizontal="left"/>
    </xf>
    <xf numFmtId="0" fontId="2" fillId="0" borderId="0" xfId="0" applyFont="1" applyAlignment="1"/>
    <xf numFmtId="0" fontId="1" fillId="0" borderId="0" xfId="0" applyFont="1"/>
    <xf numFmtId="0" fontId="4" fillId="0" borderId="0" xfId="0" applyFont="1" applyFill="1"/>
    <xf numFmtId="0" fontId="4" fillId="0" borderId="0" xfId="0" applyFont="1"/>
    <xf numFmtId="0" fontId="6" fillId="0" borderId="0" xfId="0" quotePrefix="1" applyFont="1" applyAlignment="1">
      <alignment horizontal="left"/>
    </xf>
    <xf numFmtId="0" fontId="6" fillId="0" borderId="0" xfId="0" quotePrefix="1" applyFont="1" applyFill="1" applyAlignment="1">
      <alignment horizontal="left"/>
    </xf>
    <xf numFmtId="0" fontId="2" fillId="0" borderId="0" xfId="0" applyNumberFormat="1" applyFont="1" applyAlignment="1"/>
    <xf numFmtId="0" fontId="7" fillId="0" borderId="0" xfId="0" applyNumberFormat="1" applyFont="1" applyBorder="1" applyAlignment="1">
      <alignment vertical="top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NumberFormat="1" applyFont="1" applyBorder="1" applyAlignment="1">
      <alignment horizontal="right"/>
    </xf>
    <xf numFmtId="0" fontId="5" fillId="0" borderId="0" xfId="3"/>
    <xf numFmtId="0" fontId="7" fillId="0" borderId="0" xfId="4">
      <alignment vertical="top"/>
    </xf>
    <xf numFmtId="0" fontId="6" fillId="0" borderId="0" xfId="0" applyFont="1" applyAlignment="1">
      <alignment horizontal="center"/>
    </xf>
    <xf numFmtId="0" fontId="3" fillId="0" borderId="0" xfId="0" applyFont="1"/>
    <xf numFmtId="165" fontId="3" fillId="0" borderId="0" xfId="0" applyNumberFormat="1" applyFont="1"/>
    <xf numFmtId="49" fontId="2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vertical="top"/>
    </xf>
    <xf numFmtId="3" fontId="3" fillId="0" borderId="0" xfId="0" applyNumberFormat="1" applyFont="1"/>
    <xf numFmtId="0" fontId="10" fillId="0" borderId="0" xfId="0" applyFont="1"/>
    <xf numFmtId="3" fontId="10" fillId="0" borderId="0" xfId="0" applyNumberFormat="1" applyFont="1"/>
    <xf numFmtId="166" fontId="3" fillId="0" borderId="0" xfId="0" applyNumberFormat="1" applyFont="1"/>
    <xf numFmtId="166" fontId="10" fillId="0" borderId="0" xfId="0" applyNumberFormat="1" applyFont="1"/>
    <xf numFmtId="0" fontId="3" fillId="0" borderId="1" xfId="0" applyFont="1" applyBorder="1" applyAlignment="1">
      <alignment horizontal="left" vertical="top" wrapText="1" indent="1"/>
    </xf>
    <xf numFmtId="0" fontId="2" fillId="0" borderId="0" xfId="0" quotePrefix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 vertical="top"/>
    </xf>
    <xf numFmtId="0" fontId="10" fillId="0" borderId="0" xfId="0" applyFont="1" applyAlignment="1">
      <alignment horizontal="left"/>
    </xf>
    <xf numFmtId="3" fontId="3" fillId="0" borderId="0" xfId="0" applyNumberFormat="1" applyFont="1" applyAlignment="1">
      <alignment horizontal="right" indent="2"/>
    </xf>
    <xf numFmtId="3" fontId="9" fillId="0" borderId="0" xfId="0" applyNumberFormat="1" applyFont="1" applyAlignment="1">
      <alignment horizontal="right" indent="2"/>
    </xf>
    <xf numFmtId="0" fontId="3" fillId="0" borderId="1" xfId="0" quotePrefix="1" applyFont="1" applyBorder="1" applyAlignment="1">
      <alignment horizontal="left" vertical="top" wrapText="1"/>
    </xf>
    <xf numFmtId="166" fontId="3" fillId="0" borderId="0" xfId="0" applyNumberFormat="1" applyFont="1" applyAlignment="1">
      <alignment horizontal="right" indent="4"/>
    </xf>
    <xf numFmtId="166" fontId="9" fillId="0" borderId="0" xfId="0" applyNumberFormat="1" applyFont="1" applyAlignment="1">
      <alignment horizontal="right" indent="4"/>
    </xf>
    <xf numFmtId="164" fontId="3" fillId="0" borderId="0" xfId="0" applyNumberFormat="1" applyFont="1" applyAlignment="1">
      <alignment horizontal="right" indent="2"/>
    </xf>
    <xf numFmtId="0" fontId="6" fillId="0" borderId="0" xfId="0" quotePrefix="1" applyFont="1" applyAlignment="1">
      <alignment horizontal="center"/>
    </xf>
    <xf numFmtId="0" fontId="0" fillId="0" borderId="1" xfId="0" applyBorder="1" applyAlignment="1">
      <alignment horizontal="left" indent="1"/>
    </xf>
    <xf numFmtId="0" fontId="3" fillId="0" borderId="1" xfId="0" applyFont="1" applyBorder="1"/>
    <xf numFmtId="165" fontId="0" fillId="0" borderId="0" xfId="0" applyNumberFormat="1"/>
    <xf numFmtId="0" fontId="3" fillId="0" borderId="3" xfId="0" applyFont="1" applyBorder="1" applyAlignment="1">
      <alignment horizontal="left"/>
    </xf>
    <xf numFmtId="0" fontId="3" fillId="0" borderId="0" xfId="0" applyFont="1" applyAlignment="1"/>
    <xf numFmtId="0" fontId="0" fillId="0" borderId="1" xfId="0" applyBorder="1" applyAlignment="1"/>
    <xf numFmtId="0" fontId="3" fillId="0" borderId="1" xfId="0" applyFont="1" applyBorder="1" applyAlignment="1">
      <alignment horizontal="left" indent="1"/>
    </xf>
    <xf numFmtId="0" fontId="3" fillId="0" borderId="2" xfId="0" applyFont="1" applyBorder="1"/>
    <xf numFmtId="0" fontId="3" fillId="0" borderId="3" xfId="0" applyFont="1" applyBorder="1" applyAlignment="1"/>
    <xf numFmtId="0" fontId="3" fillId="0" borderId="1" xfId="0" applyFont="1" applyBorder="1" applyAlignment="1"/>
    <xf numFmtId="4" fontId="3" fillId="0" borderId="0" xfId="0" applyNumberFormat="1" applyFont="1" applyAlignment="1">
      <alignment horizontal="right" indent="3"/>
    </xf>
    <xf numFmtId="4" fontId="9" fillId="0" borderId="0" xfId="0" applyNumberFormat="1" applyFont="1" applyAlignment="1">
      <alignment horizontal="right" indent="3"/>
    </xf>
    <xf numFmtId="4" fontId="3" fillId="0" borderId="0" xfId="0" applyNumberFormat="1" applyFont="1" applyAlignment="1">
      <alignment horizontal="right" indent="4"/>
    </xf>
    <xf numFmtId="4" fontId="9" fillId="0" borderId="0" xfId="0" applyNumberFormat="1" applyFont="1" applyAlignment="1">
      <alignment horizontal="right" indent="4"/>
    </xf>
    <xf numFmtId="0" fontId="14" fillId="0" borderId="0" xfId="0" applyFont="1"/>
    <xf numFmtId="0" fontId="12" fillId="0" borderId="0" xfId="3" applyFont="1"/>
    <xf numFmtId="0" fontId="15" fillId="0" borderId="0" xfId="0" applyFont="1"/>
    <xf numFmtId="0" fontId="16" fillId="0" borderId="0" xfId="4" applyFont="1">
      <alignment vertical="top"/>
    </xf>
    <xf numFmtId="0" fontId="15" fillId="0" borderId="0" xfId="0" applyFont="1" applyBorder="1"/>
    <xf numFmtId="0" fontId="15" fillId="0" borderId="0" xfId="0" applyFont="1" applyBorder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1" fillId="0" borderId="0" xfId="0" quotePrefix="1" applyFont="1" applyAlignment="1">
      <alignment horizontal="left" vertical="top"/>
    </xf>
    <xf numFmtId="0" fontId="1" fillId="0" borderId="0" xfId="0" applyFont="1" applyAlignment="1">
      <alignment vertical="top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Fill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0" xfId="4" applyNumberFormat="1" applyAlignment="1">
      <alignment vertical="top"/>
    </xf>
    <xf numFmtId="0" fontId="10" fillId="0" borderId="0" xfId="0" applyFont="1" applyBorder="1"/>
    <xf numFmtId="166" fontId="3" fillId="0" borderId="0" xfId="0" applyNumberFormat="1" applyFont="1" applyAlignment="1">
      <alignment horizontal="right" indent="5"/>
    </xf>
    <xf numFmtId="166" fontId="9" fillId="0" borderId="0" xfId="0" applyNumberFormat="1" applyFont="1" applyAlignment="1">
      <alignment horizontal="right" indent="5"/>
    </xf>
    <xf numFmtId="165" fontId="3" fillId="0" borderId="0" xfId="0" applyNumberFormat="1" applyFont="1" applyFill="1"/>
    <xf numFmtId="3" fontId="3" fillId="0" borderId="0" xfId="5" applyNumberFormat="1" applyFont="1" applyFill="1" applyAlignment="1">
      <alignment horizontal="right" indent="2"/>
    </xf>
    <xf numFmtId="3" fontId="3" fillId="0" borderId="0" xfId="5" applyNumberFormat="1" applyFont="1" applyFill="1" applyAlignment="1">
      <alignment horizontal="right" indent="1"/>
    </xf>
    <xf numFmtId="3" fontId="13" fillId="0" borderId="0" xfId="0" applyNumberFormat="1" applyFont="1" applyFill="1" applyAlignment="1">
      <alignment horizontal="right" vertical="top" indent="2"/>
    </xf>
    <xf numFmtId="3" fontId="11" fillId="0" borderId="0" xfId="0" applyNumberFormat="1" applyFont="1" applyFill="1" applyAlignment="1">
      <alignment horizontal="right" indent="1"/>
    </xf>
    <xf numFmtId="3" fontId="11" fillId="0" borderId="0" xfId="0" applyNumberFormat="1" applyFont="1" applyFill="1" applyAlignment="1">
      <alignment horizontal="right" indent="2"/>
    </xf>
    <xf numFmtId="0" fontId="0" fillId="0" borderId="1" xfId="0" applyBorder="1" applyAlignment="1">
      <alignment horizontal="left" vertical="top" indent="1"/>
    </xf>
    <xf numFmtId="0" fontId="0" fillId="0" borderId="1" xfId="0" applyBorder="1" applyAlignment="1">
      <alignment horizontal="left" vertical="top" wrapText="1" indent="1"/>
    </xf>
    <xf numFmtId="3" fontId="3" fillId="0" borderId="0" xfId="5" applyNumberFormat="1" applyFont="1" applyFill="1" applyAlignment="1">
      <alignment horizontal="right" indent="8"/>
    </xf>
    <xf numFmtId="3" fontId="13" fillId="0" borderId="0" xfId="0" applyNumberFormat="1" applyFont="1" applyFill="1" applyAlignment="1">
      <alignment horizontal="right" vertical="top" indent="8"/>
    </xf>
    <xf numFmtId="3" fontId="11" fillId="0" borderId="0" xfId="0" applyNumberFormat="1" applyFont="1" applyFill="1" applyAlignment="1">
      <alignment horizontal="right" indent="8"/>
    </xf>
    <xf numFmtId="0" fontId="5" fillId="0" borderId="0" xfId="3" applyFont="1"/>
    <xf numFmtId="0" fontId="1" fillId="0" borderId="0" xfId="4" applyFont="1">
      <alignment vertical="top"/>
    </xf>
    <xf numFmtId="0" fontId="17" fillId="0" borderId="0" xfId="2" applyFont="1" applyBorder="1" applyAlignment="1" applyProtection="1">
      <alignment vertical="top"/>
    </xf>
    <xf numFmtId="0" fontId="17" fillId="0" borderId="0" xfId="0" applyFont="1" applyBorder="1" applyAlignment="1">
      <alignment vertical="top"/>
    </xf>
    <xf numFmtId="165" fontId="4" fillId="0" borderId="0" xfId="0" applyNumberFormat="1" applyFont="1" applyFill="1"/>
    <xf numFmtId="165" fontId="4" fillId="0" borderId="0" xfId="0" applyNumberFormat="1" applyFont="1"/>
    <xf numFmtId="0" fontId="0" fillId="0" borderId="3" xfId="0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quotePrefix="1" applyFont="1" applyBorder="1" applyAlignment="1"/>
    <xf numFmtId="0" fontId="0" fillId="0" borderId="1" xfId="0" applyBorder="1" applyAlignment="1">
      <alignment horizontal="left" vertical="top"/>
    </xf>
    <xf numFmtId="0" fontId="3" fillId="0" borderId="0" xfId="0" applyFont="1" applyBorder="1"/>
    <xf numFmtId="0" fontId="3" fillId="0" borderId="0" xfId="0" quotePrefix="1" applyFont="1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quotePrefix="1" applyFont="1" applyAlignment="1">
      <alignment horizontal="left" vertical="top" wrapText="1"/>
    </xf>
    <xf numFmtId="0" fontId="3" fillId="0" borderId="2" xfId="0" quotePrefix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vertical="top" wrapText="1"/>
    </xf>
  </cellXfs>
  <cellStyles count="6">
    <cellStyle name="Alaviite" xfId="1"/>
    <cellStyle name="Hyperlinkki" xfId="2" builtinId="8"/>
    <cellStyle name="Lisätiedot" xfId="3"/>
    <cellStyle name="Normaali" xfId="0" builtinId="0"/>
    <cellStyle name="Normaali 2" xfId="5"/>
    <cellStyle name="Otsikko" xfId="4" builtinId="1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7783"/>
      <rgbColor rgb="000000FF"/>
      <rgbColor rgb="00095AA6"/>
      <rgbColor rgb="00A32B0D"/>
      <rgbColor rgb="00FF8500"/>
      <rgbColor rgb="00800000"/>
      <rgbColor rgb="00008000"/>
      <rgbColor rgb="00000080"/>
      <rgbColor rgb="00808000"/>
      <rgbColor rgb="00800080"/>
      <rgbColor rgb="00008080"/>
      <rgbColor rgb="00454600"/>
      <rgbColor rgb="00808080"/>
      <rgbColor rgb="009900CC"/>
      <rgbColor rgb="00CC0099"/>
      <rgbColor rgb="000000FF"/>
      <rgbColor rgb="00009999"/>
      <rgbColor rgb="009966FF"/>
      <rgbColor rgb="00FF66FF"/>
      <rgbColor rgb="003399FF"/>
      <rgbColor rgb="0001835E"/>
      <rgbColor rgb="00454600"/>
      <rgbColor rgb="006EBB1F"/>
      <rgbColor rgb="005C005D"/>
      <rgbColor rgb="00FF8500"/>
      <rgbColor rgb="00007783"/>
      <rgbColor rgb="00095AA6"/>
      <rgbColor rgb="00F20017"/>
      <rgbColor rgb="00A32B0D"/>
      <rgbColor rgb="005C005D"/>
      <rgbColor rgb="00CCCC00"/>
      <rgbColor rgb="00FF9966"/>
      <rgbColor rgb="00FFCC99"/>
      <rgbColor rgb="00CC9900"/>
      <rgbColor rgb="0001835E"/>
      <rgbColor rgb="00996633"/>
      <rgbColor rgb="00FF6600"/>
      <rgbColor rgb="003366FF"/>
      <rgbColor rgb="0033CCCC"/>
      <rgbColor rgb="0099CC00"/>
      <rgbColor rgb="00F20017"/>
      <rgbColor rgb="00FF9900"/>
      <rgbColor rgb="00FF6600"/>
      <rgbColor rgb="00666699"/>
      <rgbColor rgb="00DDDDDD"/>
      <rgbColor rgb="00003366"/>
      <rgbColor rgb="00339966"/>
      <rgbColor rgb="00003300"/>
      <rgbColor rgb="00996633"/>
      <rgbColor rgb="00CC9900"/>
      <rgbColor rgb="006EBB1F"/>
      <rgbColor rgb="00FFFF00"/>
      <rgbColor rgb="00454600"/>
    </indexedColors>
    <mruColors>
      <color rgb="FF003580"/>
      <color rgb="FF558ED5"/>
      <color rgb="FFAE5FD2"/>
      <color rgb="FF6625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5.xml"/><Relationship Id="rId5" Type="http://schemas.openxmlformats.org/officeDocument/2006/relationships/chartsheet" Target="chartsheets/sheet2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6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4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4123651210264E-2"/>
          <c:y val="0.19079689506896744"/>
          <c:w val="0.82992207133528595"/>
          <c:h val="0.665668919044693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1'!$B$4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chemeClr val="accent4"/>
            </a:solidFill>
            <a:ln w="9525" cmpd="sng">
              <a:solidFill>
                <a:schemeClr val="accent4"/>
              </a:solidFill>
              <a:prstDash val="solid"/>
            </a:ln>
          </c:spPr>
          <c:invertIfNegative val="0"/>
          <c:cat>
            <c:numRef>
              <c:f>'Data 1'!$A$8:$A$55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1'!$B$8:$B$55</c:f>
              <c:numCache>
                <c:formatCode>#,##0</c:formatCode>
                <c:ptCount val="48"/>
                <c:pt idx="0">
                  <c:v>6948</c:v>
                </c:pt>
                <c:pt idx="1">
                  <c:v>6981</c:v>
                </c:pt>
                <c:pt idx="2">
                  <c:v>6412</c:v>
                </c:pt>
                <c:pt idx="3">
                  <c:v>5329</c:v>
                </c:pt>
                <c:pt idx="4">
                  <c:v>4400</c:v>
                </c:pt>
                <c:pt idx="5">
                  <c:v>4279</c:v>
                </c:pt>
                <c:pt idx="6">
                  <c:v>4815</c:v>
                </c:pt>
                <c:pt idx="7">
                  <c:v>4635</c:v>
                </c:pt>
                <c:pt idx="8">
                  <c:v>5134</c:v>
                </c:pt>
                <c:pt idx="9">
                  <c:v>4974</c:v>
                </c:pt>
                <c:pt idx="10">
                  <c:v>4819</c:v>
                </c:pt>
                <c:pt idx="11">
                  <c:v>4576</c:v>
                </c:pt>
                <c:pt idx="12">
                  <c:v>4590</c:v>
                </c:pt>
                <c:pt idx="13">
                  <c:v>4492</c:v>
                </c:pt>
                <c:pt idx="14">
                  <c:v>4304</c:v>
                </c:pt>
                <c:pt idx="15">
                  <c:v>3934</c:v>
                </c:pt>
                <c:pt idx="16">
                  <c:v>4893</c:v>
                </c:pt>
                <c:pt idx="17">
                  <c:v>5752</c:v>
                </c:pt>
                <c:pt idx="18">
                  <c:v>6710</c:v>
                </c:pt>
                <c:pt idx="19">
                  <c:v>7807</c:v>
                </c:pt>
                <c:pt idx="20">
                  <c:v>8609</c:v>
                </c:pt>
                <c:pt idx="21">
                  <c:v>10063</c:v>
                </c:pt>
                <c:pt idx="22">
                  <c:v>11077</c:v>
                </c:pt>
                <c:pt idx="23">
                  <c:v>10952</c:v>
                </c:pt>
                <c:pt idx="24">
                  <c:v>11198</c:v>
                </c:pt>
                <c:pt idx="25">
                  <c:v>10612</c:v>
                </c:pt>
                <c:pt idx="26">
                  <c:v>10576</c:v>
                </c:pt>
                <c:pt idx="27">
                  <c:v>11775</c:v>
                </c:pt>
                <c:pt idx="28">
                  <c:v>11692</c:v>
                </c:pt>
                <c:pt idx="29">
                  <c:v>12343</c:v>
                </c:pt>
                <c:pt idx="30">
                  <c:v>12242</c:v>
                </c:pt>
                <c:pt idx="31">
                  <c:v>12421</c:v>
                </c:pt>
                <c:pt idx="32">
                  <c:v>12270</c:v>
                </c:pt>
                <c:pt idx="33">
                  <c:v>12515</c:v>
                </c:pt>
                <c:pt idx="34">
                  <c:v>12624</c:v>
                </c:pt>
                <c:pt idx="35">
                  <c:v>12839</c:v>
                </c:pt>
                <c:pt idx="36">
                  <c:v>12591</c:v>
                </c:pt>
                <c:pt idx="37">
                  <c:v>12373</c:v>
                </c:pt>
                <c:pt idx="38">
                  <c:v>12017</c:v>
                </c:pt>
                <c:pt idx="39">
                  <c:v>9512</c:v>
                </c:pt>
                <c:pt idx="40">
                  <c:v>9296</c:v>
                </c:pt>
                <c:pt idx="41">
                  <c:v>9192</c:v>
                </c:pt>
                <c:pt idx="42">
                  <c:v>8938</c:v>
                </c:pt>
                <c:pt idx="43">
                  <c:v>8743</c:v>
                </c:pt>
                <c:pt idx="44">
                  <c:v>8830</c:v>
                </c:pt>
                <c:pt idx="45">
                  <c:v>9103</c:v>
                </c:pt>
                <c:pt idx="46">
                  <c:v>9280</c:v>
                </c:pt>
                <c:pt idx="47">
                  <c:v>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D-4C9A-A401-C9B082024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37456640"/>
        <c:axId val="137553024"/>
      </c:barChart>
      <c:catAx>
        <c:axId val="137456640"/>
        <c:scaling>
          <c:orientation val="minMax"/>
        </c:scaling>
        <c:delete val="0"/>
        <c:axPos val="b"/>
        <c:majorGridlines>
          <c:spPr>
            <a:ln w="12700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7553024"/>
        <c:crosses val="autoZero"/>
        <c:auto val="1"/>
        <c:lblAlgn val="ctr"/>
        <c:lblOffset val="100"/>
        <c:noMultiLvlLbl val="0"/>
      </c:catAx>
      <c:valAx>
        <c:axId val="137553024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strRef>
              <c:f>'Data 1'!$B$3</c:f>
              <c:strCache>
                <c:ptCount val="1"/>
                <c:pt idx="0">
                  <c:v>Number</c:v>
                </c:pt>
              </c:strCache>
            </c:strRef>
          </c:tx>
          <c:layout>
            <c:manualLayout>
              <c:xMode val="edge"/>
              <c:yMode val="edge"/>
              <c:x val="1.1656484968364458E-2"/>
              <c:y val="0.13677562581904984"/>
            </c:manualLayout>
          </c:layout>
          <c:overlay val="0"/>
          <c:txPr>
            <a:bodyPr rot="0" vert="horz"/>
            <a:lstStyle/>
            <a:p>
              <a:pPr>
                <a:defRPr/>
              </a:pPr>
              <a:endParaRPr lang="fi-FI"/>
            </a:p>
          </c:txPr>
        </c:title>
        <c:numFmt formatCode="#,##0" sourceLinked="1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7456640"/>
        <c:crosses val="autoZero"/>
        <c:crossBetween val="between"/>
        <c:majorUnit val="5000"/>
        <c:minorUnit val="1000"/>
      </c:valAx>
      <c:spPr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41471846966919E-2"/>
          <c:y val="0.15023785393162487"/>
          <c:w val="0.74043274087837663"/>
          <c:h val="0.715201342406456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2'!$C$4</c:f>
              <c:strCache>
                <c:ptCount val="1"/>
                <c:pt idx="0">
                  <c:v>Conscripts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'Data 2'!$A$6:$A$28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'Data 2'!$C$6:$C$28</c:f>
              <c:numCache>
                <c:formatCode>#,##0</c:formatCode>
                <c:ptCount val="23"/>
                <c:pt idx="0">
                  <c:v>6635</c:v>
                </c:pt>
                <c:pt idx="1">
                  <c:v>8115</c:v>
                </c:pt>
                <c:pt idx="2">
                  <c:v>9049</c:v>
                </c:pt>
                <c:pt idx="3">
                  <c:v>9055</c:v>
                </c:pt>
                <c:pt idx="4">
                  <c:v>9275</c:v>
                </c:pt>
                <c:pt idx="5">
                  <c:v>8791</c:v>
                </c:pt>
                <c:pt idx="6">
                  <c:v>8735</c:v>
                </c:pt>
                <c:pt idx="7">
                  <c:v>9759</c:v>
                </c:pt>
                <c:pt idx="8">
                  <c:v>9713</c:v>
                </c:pt>
                <c:pt idx="9">
                  <c:v>10311</c:v>
                </c:pt>
                <c:pt idx="10">
                  <c:v>10217</c:v>
                </c:pt>
                <c:pt idx="11">
                  <c:v>10394</c:v>
                </c:pt>
                <c:pt idx="12">
                  <c:v>10399</c:v>
                </c:pt>
                <c:pt idx="13">
                  <c:v>10760</c:v>
                </c:pt>
                <c:pt idx="14">
                  <c:v>11035</c:v>
                </c:pt>
                <c:pt idx="15">
                  <c:v>11256</c:v>
                </c:pt>
                <c:pt idx="16">
                  <c:v>10994</c:v>
                </c:pt>
                <c:pt idx="17">
                  <c:v>10840</c:v>
                </c:pt>
                <c:pt idx="18">
                  <c:v>10465</c:v>
                </c:pt>
                <c:pt idx="19">
                  <c:v>8133</c:v>
                </c:pt>
                <c:pt idx="20">
                  <c:v>7989</c:v>
                </c:pt>
                <c:pt idx="21">
                  <c:v>7961</c:v>
                </c:pt>
                <c:pt idx="22">
                  <c:v>7881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5-4A41-9F3B-19B4487C0FB6}"/>
            </c:ext>
          </c:extLst>
        </c:ser>
        <c:ser>
          <c:idx val="1"/>
          <c:order val="1"/>
          <c:tx>
            <c:strRef>
              <c:f>'Data 2'!$D$4</c:f>
              <c:strCache>
                <c:ptCount val="1"/>
                <c:pt idx="0">
                  <c:v>Persons performing alternative civilian service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2'!$A$6:$A$28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'Data 2'!$D$6:$D$28</c:f>
              <c:numCache>
                <c:formatCode>#,##0</c:formatCode>
                <c:ptCount val="23"/>
                <c:pt idx="0">
                  <c:v>946</c:v>
                </c:pt>
                <c:pt idx="1">
                  <c:v>1003</c:v>
                </c:pt>
                <c:pt idx="2">
                  <c:v>1110</c:v>
                </c:pt>
                <c:pt idx="3">
                  <c:v>1109</c:v>
                </c:pt>
                <c:pt idx="4">
                  <c:v>1083</c:v>
                </c:pt>
                <c:pt idx="5">
                  <c:v>973</c:v>
                </c:pt>
                <c:pt idx="6">
                  <c:v>988</c:v>
                </c:pt>
                <c:pt idx="7">
                  <c:v>1047</c:v>
                </c:pt>
                <c:pt idx="8">
                  <c:v>1009</c:v>
                </c:pt>
                <c:pt idx="9">
                  <c:v>1066</c:v>
                </c:pt>
                <c:pt idx="10">
                  <c:v>1084</c:v>
                </c:pt>
                <c:pt idx="11">
                  <c:v>1105</c:v>
                </c:pt>
                <c:pt idx="12">
                  <c:v>1028</c:v>
                </c:pt>
                <c:pt idx="13">
                  <c:v>1001</c:v>
                </c:pt>
                <c:pt idx="14">
                  <c:v>884</c:v>
                </c:pt>
                <c:pt idx="15">
                  <c:v>883</c:v>
                </c:pt>
                <c:pt idx="16">
                  <c:v>951</c:v>
                </c:pt>
                <c:pt idx="17">
                  <c:v>985</c:v>
                </c:pt>
                <c:pt idx="18">
                  <c:v>1025</c:v>
                </c:pt>
                <c:pt idx="19">
                  <c:v>964</c:v>
                </c:pt>
                <c:pt idx="20">
                  <c:v>867</c:v>
                </c:pt>
                <c:pt idx="21">
                  <c:v>828</c:v>
                </c:pt>
                <c:pt idx="22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5-4A41-9F3B-19B4487C0FB6}"/>
            </c:ext>
          </c:extLst>
        </c:ser>
        <c:ser>
          <c:idx val="2"/>
          <c:order val="2"/>
          <c:tx>
            <c:strRef>
              <c:f>'Data 2'!$E$4</c:f>
              <c:strCache>
                <c:ptCount val="1"/>
                <c:pt idx="0">
                  <c:v>Family members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2'!$A$6:$A$28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'Data 2'!$E$6:$E$28</c:f>
              <c:numCache>
                <c:formatCode>#,##0</c:formatCode>
                <c:ptCount val="23"/>
                <c:pt idx="0">
                  <c:v>1095</c:v>
                </c:pt>
                <c:pt idx="1">
                  <c:v>994</c:v>
                </c:pt>
                <c:pt idx="2">
                  <c:v>963</c:v>
                </c:pt>
                <c:pt idx="3">
                  <c:v>835</c:v>
                </c:pt>
                <c:pt idx="4">
                  <c:v>882</c:v>
                </c:pt>
                <c:pt idx="5">
                  <c:v>888</c:v>
                </c:pt>
                <c:pt idx="6">
                  <c:v>894</c:v>
                </c:pt>
                <c:pt idx="7">
                  <c:v>1006</c:v>
                </c:pt>
                <c:pt idx="8">
                  <c:v>996</c:v>
                </c:pt>
                <c:pt idx="9">
                  <c:v>1001</c:v>
                </c:pt>
                <c:pt idx="10">
                  <c:v>974</c:v>
                </c:pt>
                <c:pt idx="11">
                  <c:v>967</c:v>
                </c:pt>
                <c:pt idx="12">
                  <c:v>880</c:v>
                </c:pt>
                <c:pt idx="13">
                  <c:v>796</c:v>
                </c:pt>
                <c:pt idx="14">
                  <c:v>742</c:v>
                </c:pt>
                <c:pt idx="15">
                  <c:v>738</c:v>
                </c:pt>
                <c:pt idx="16">
                  <c:v>698</c:v>
                </c:pt>
                <c:pt idx="17">
                  <c:v>616</c:v>
                </c:pt>
                <c:pt idx="18">
                  <c:v>616</c:v>
                </c:pt>
                <c:pt idx="19">
                  <c:v>499</c:v>
                </c:pt>
                <c:pt idx="20">
                  <c:v>503</c:v>
                </c:pt>
                <c:pt idx="21">
                  <c:v>464</c:v>
                </c:pt>
                <c:pt idx="22">
                  <c:v>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5-4A41-9F3B-19B4487C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91489152"/>
        <c:axId val="191491456"/>
      </c:barChart>
      <c:catAx>
        <c:axId val="191489152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91491456"/>
        <c:crosses val="autoZero"/>
        <c:auto val="1"/>
        <c:lblAlgn val="ctr"/>
        <c:lblOffset val="100"/>
        <c:noMultiLvlLbl val="0"/>
      </c:catAx>
      <c:valAx>
        <c:axId val="191491456"/>
        <c:scaling>
          <c:orientation val="minMax"/>
          <c:max val="14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strRef>
              <c:f>'Data 2'!$B$3</c:f>
              <c:strCache>
                <c:ptCount val="1"/>
                <c:pt idx="0">
                  <c:v>Number</c:v>
                </c:pt>
              </c:strCache>
            </c:strRef>
          </c:tx>
          <c:layout>
            <c:manualLayout>
              <c:xMode val="edge"/>
              <c:yMode val="edge"/>
              <c:x val="1.2894924366338264E-2"/>
              <c:y val="0.10212906554997458"/>
            </c:manualLayout>
          </c:layout>
          <c:overlay val="0"/>
          <c:txPr>
            <a:bodyPr rot="0" vert="horz"/>
            <a:lstStyle/>
            <a:p>
              <a:pPr>
                <a:defRPr/>
              </a:pPr>
              <a:endParaRPr lang="fi-FI"/>
            </a:p>
          </c:txPr>
        </c:title>
        <c:numFmt formatCode="#,##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91489152"/>
        <c:crosses val="autoZero"/>
        <c:crossBetween val="between"/>
        <c:majorUnit val="2000"/>
        <c:min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41471846966919E-2"/>
          <c:y val="0.15212375680762677"/>
          <c:w val="0.84488148362499171"/>
          <c:h val="0.71331543953045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3'!$B$4</c:f>
              <c:strCache>
                <c:ptCount val="1"/>
                <c:pt idx="0">
                  <c:v>At 2022 prices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chemeClr val="tx1"/>
              </a:solidFill>
              <a:prstDash val="solid"/>
            </a:ln>
          </c:spPr>
          <c:invertIfNegative val="0"/>
          <c:cat>
            <c:numRef>
              <c:f>'Data 3'!$A$5:$A$52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3'!$B$5:$B$52</c:f>
              <c:numCache>
                <c:formatCode>0.0</c:formatCode>
                <c:ptCount val="48"/>
                <c:pt idx="0">
                  <c:v>17.619365151861157</c:v>
                </c:pt>
                <c:pt idx="1">
                  <c:v>19.743379269023368</c:v>
                </c:pt>
                <c:pt idx="2">
                  <c:v>16.66954440702003</c:v>
                </c:pt>
                <c:pt idx="3">
                  <c:v>13.909428053403659</c:v>
                </c:pt>
                <c:pt idx="4">
                  <c:v>11.1110599078341</c:v>
                </c:pt>
                <c:pt idx="5">
                  <c:v>11.618959107806692</c:v>
                </c:pt>
                <c:pt idx="6">
                  <c:v>14.817477876106196</c:v>
                </c:pt>
                <c:pt idx="7">
                  <c:v>14.100000000000001</c:v>
                </c:pt>
                <c:pt idx="8">
                  <c:v>13.489370078740158</c:v>
                </c:pt>
                <c:pt idx="9">
                  <c:v>12.374193860753365</c:v>
                </c:pt>
                <c:pt idx="10">
                  <c:v>11.466727638558625</c:v>
                </c:pt>
                <c:pt idx="11">
                  <c:v>10.004564315352697</c:v>
                </c:pt>
                <c:pt idx="12">
                  <c:v>9.2402912621359228</c:v>
                </c:pt>
                <c:pt idx="13">
                  <c:v>7.6337798343886991</c:v>
                </c:pt>
                <c:pt idx="14">
                  <c:v>6.7949348769898705</c:v>
                </c:pt>
                <c:pt idx="15">
                  <c:v>6.4051335439402646</c:v>
                </c:pt>
                <c:pt idx="16">
                  <c:v>7.3149279459422187</c:v>
                </c:pt>
                <c:pt idx="17">
                  <c:v>8.4258870967741935</c:v>
                </c:pt>
                <c:pt idx="18">
                  <c:v>8.5696965707891799</c:v>
                </c:pt>
                <c:pt idx="19">
                  <c:v>10.718168423557755</c:v>
                </c:pt>
                <c:pt idx="20">
                  <c:v>12.088954420594492</c:v>
                </c:pt>
                <c:pt idx="21">
                  <c:v>13.030741183922046</c:v>
                </c:pt>
                <c:pt idx="22">
                  <c:v>14.647256919642855</c:v>
                </c:pt>
                <c:pt idx="23">
                  <c:v>14.497362829524166</c:v>
                </c:pt>
                <c:pt idx="24">
                  <c:v>13.849199148333334</c:v>
                </c:pt>
                <c:pt idx="25">
                  <c:v>14.014046105285161</c:v>
                </c:pt>
                <c:pt idx="26">
                  <c:v>15.825453739783445</c:v>
                </c:pt>
                <c:pt idx="27">
                  <c:v>17.695718713671539</c:v>
                </c:pt>
                <c:pt idx="28">
                  <c:v>18.006828624957379</c:v>
                </c:pt>
                <c:pt idx="29">
                  <c:v>19.731205601837672</c:v>
                </c:pt>
                <c:pt idx="30">
                  <c:v>20.608851149974694</c:v>
                </c:pt>
                <c:pt idx="31">
                  <c:v>22.081184500165786</c:v>
                </c:pt>
                <c:pt idx="32">
                  <c:v>21.736540583349864</c:v>
                </c:pt>
                <c:pt idx="33">
                  <c:v>22.781191463963633</c:v>
                </c:pt>
                <c:pt idx="34">
                  <c:v>23.480279720279722</c:v>
                </c:pt>
                <c:pt idx="35">
                  <c:v>22.716663584646877</c:v>
                </c:pt>
                <c:pt idx="36">
                  <c:v>22.668935127021815</c:v>
                </c:pt>
                <c:pt idx="37">
                  <c:v>23.361255201780128</c:v>
                </c:pt>
                <c:pt idx="38">
                  <c:v>21.85684497226568</c:v>
                </c:pt>
                <c:pt idx="39">
                  <c:v>20.233416282440878</c:v>
                </c:pt>
                <c:pt idx="40">
                  <c:v>19.124287885367686</c:v>
                </c:pt>
                <c:pt idx="41">
                  <c:v>18.137392434360944</c:v>
                </c:pt>
                <c:pt idx="42">
                  <c:v>18.638724229679607</c:v>
                </c:pt>
                <c:pt idx="43">
                  <c:v>16.529214160445761</c:v>
                </c:pt>
                <c:pt idx="44">
                  <c:v>17.084252473657848</c:v>
                </c:pt>
                <c:pt idx="45">
                  <c:v>17.921240807936798</c:v>
                </c:pt>
                <c:pt idx="46">
                  <c:v>18.294611173760444</c:v>
                </c:pt>
                <c:pt idx="47">
                  <c:v>18.567616000000001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F-4D82-A031-D97C2D611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91489152"/>
        <c:axId val="191491456"/>
      </c:barChart>
      <c:lineChart>
        <c:grouping val="standard"/>
        <c:varyColors val="0"/>
        <c:ser>
          <c:idx val="1"/>
          <c:order val="1"/>
          <c:tx>
            <c:strRef>
              <c:f>'Data 3'!$C$4</c:f>
              <c:strCache>
                <c:ptCount val="1"/>
                <c:pt idx="0">
                  <c:v>At nominal value</c:v>
                </c:pt>
              </c:strCache>
            </c:strRef>
          </c:tx>
          <c:spPr>
            <a:ln w="4445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numRef>
              <c:f>'Data 3'!$A$5:$A$52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3'!$C$5:$C$52</c:f>
              <c:numCache>
                <c:formatCode>0.0</c:formatCode>
                <c:ptCount val="48"/>
                <c:pt idx="0">
                  <c:v>3.2</c:v>
                </c:pt>
                <c:pt idx="1">
                  <c:v>4.0999999999999996</c:v>
                </c:pt>
                <c:pt idx="2">
                  <c:v>3.9</c:v>
                </c:pt>
                <c:pt idx="3">
                  <c:v>3.5</c:v>
                </c:pt>
                <c:pt idx="4">
                  <c:v>3</c:v>
                </c:pt>
                <c:pt idx="5">
                  <c:v>3.5</c:v>
                </c:pt>
                <c:pt idx="6">
                  <c:v>5</c:v>
                </c:pt>
                <c:pt idx="7">
                  <c:v>5.2</c:v>
                </c:pt>
                <c:pt idx="8">
                  <c:v>5.4</c:v>
                </c:pt>
                <c:pt idx="9">
                  <c:v>5.3</c:v>
                </c:pt>
                <c:pt idx="10">
                  <c:v>5.2</c:v>
                </c:pt>
                <c:pt idx="11">
                  <c:v>4.7</c:v>
                </c:pt>
                <c:pt idx="12">
                  <c:v>4.5</c:v>
                </c:pt>
                <c:pt idx="13">
                  <c:v>3.9</c:v>
                </c:pt>
                <c:pt idx="14">
                  <c:v>3.7</c:v>
                </c:pt>
                <c:pt idx="15">
                  <c:v>3.7</c:v>
                </c:pt>
                <c:pt idx="16">
                  <c:v>4.4000000000000004</c:v>
                </c:pt>
                <c:pt idx="17">
                  <c:v>5.2</c:v>
                </c:pt>
                <c:pt idx="18">
                  <c:v>5.4</c:v>
                </c:pt>
                <c:pt idx="19">
                  <c:v>6.827159</c:v>
                </c:pt>
                <c:pt idx="20">
                  <c:v>7.7760189999999998</c:v>
                </c:pt>
                <c:pt idx="21">
                  <c:v>8.4304480000000002</c:v>
                </c:pt>
                <c:pt idx="22">
                  <c:v>9.5935249999999996</c:v>
                </c:pt>
                <c:pt idx="23">
                  <c:v>9.6288319999999992</c:v>
                </c:pt>
                <c:pt idx="24">
                  <c:v>9.3051729999999999</c:v>
                </c:pt>
                <c:pt idx="25">
                  <c:v>9.7327030000000008</c:v>
                </c:pt>
                <c:pt idx="26">
                  <c:v>11.274922</c:v>
                </c:pt>
                <c:pt idx="27">
                  <c:v>12.80336</c:v>
                </c:pt>
                <c:pt idx="28">
                  <c:v>13.142721999999999</c:v>
                </c:pt>
                <c:pt idx="29">
                  <c:v>14.428305999999999</c:v>
                </c:pt>
                <c:pt idx="30">
                  <c:v>15.2</c:v>
                </c:pt>
                <c:pt idx="31">
                  <c:v>16.572565000000001</c:v>
                </c:pt>
                <c:pt idx="32">
                  <c:v>16.723189739999999</c:v>
                </c:pt>
                <c:pt idx="33">
                  <c:v>18.238369989999999</c:v>
                </c:pt>
                <c:pt idx="34">
                  <c:v>18.8</c:v>
                </c:pt>
                <c:pt idx="35">
                  <c:v>18.410004000000001</c:v>
                </c:pt>
                <c:pt idx="36">
                  <c:v>19.007833000000002</c:v>
                </c:pt>
                <c:pt idx="37">
                  <c:v>20.138679</c:v>
                </c:pt>
                <c:pt idx="38">
                  <c:v>19.120999999999999</c:v>
                </c:pt>
                <c:pt idx="39">
                  <c:v>17.884557579999999</c:v>
                </c:pt>
                <c:pt idx="40">
                  <c:v>16.869285999999999</c:v>
                </c:pt>
                <c:pt idx="41">
                  <c:v>16.055928999999999</c:v>
                </c:pt>
                <c:pt idx="42">
                  <c:v>16.624186659999999</c:v>
                </c:pt>
                <c:pt idx="43">
                  <c:v>14.90241207</c:v>
                </c:pt>
                <c:pt idx="44">
                  <c:v>15.560834</c:v>
                </c:pt>
                <c:pt idx="45">
                  <c:v>16.370014000000001</c:v>
                </c:pt>
                <c:pt idx="46">
                  <c:v>17.078309000000001</c:v>
                </c:pt>
                <c:pt idx="47">
                  <c:v>18.567616000000001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F-4D82-A031-D97C2D611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489152"/>
        <c:axId val="191491456"/>
      </c:lineChart>
      <c:catAx>
        <c:axId val="191489152"/>
        <c:scaling>
          <c:orientation val="minMax"/>
        </c:scaling>
        <c:delete val="0"/>
        <c:axPos val="b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9149145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1491456"/>
        <c:scaling>
          <c:orientation val="minMax"/>
          <c:max val="24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strRef>
              <c:f>'Data 3'!$B$3</c:f>
              <c:strCache>
                <c:ptCount val="1"/>
                <c:pt idx="0">
                  <c:v>Million euros</c:v>
                </c:pt>
              </c:strCache>
            </c:strRef>
          </c:tx>
          <c:layout>
            <c:manualLayout>
              <c:xMode val="edge"/>
              <c:yMode val="edge"/>
              <c:x val="4.5132184563886027E-2"/>
              <c:y val="0.10024316267397268"/>
            </c:manualLayout>
          </c:layout>
          <c:overlay val="0"/>
          <c:txPr>
            <a:bodyPr rot="0" vert="horz"/>
            <a:lstStyle/>
            <a:p>
              <a:pPr>
                <a:defRPr/>
              </a:pPr>
              <a:endParaRPr lang="fi-FI"/>
            </a:p>
          </c:txPr>
        </c:title>
        <c:numFmt formatCode="0" sourceLinked="0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91489152"/>
        <c:crosses val="autoZero"/>
        <c:crossBetween val="between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5441650548034E-2"/>
          <c:y val="0.22294819530537408"/>
          <c:w val="0.80421450220076451"/>
          <c:h val="0.63351761880828728"/>
        </c:manualLayout>
      </c:layout>
      <c:lineChart>
        <c:grouping val="standard"/>
        <c:varyColors val="0"/>
        <c:ser>
          <c:idx val="0"/>
          <c:order val="0"/>
          <c:tx>
            <c:strRef>
              <c:f>'Data 4'!$B$4</c:f>
              <c:strCache>
                <c:ptCount val="1"/>
                <c:pt idx="0">
                  <c:v>Basic allowance</c:v>
                </c:pt>
              </c:strCache>
            </c:strRef>
          </c:tx>
          <c:spPr>
            <a:ln w="4445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'Data 4'!$A$5:$A$32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'Data 4'!$B$5:$B$32</c:f>
              <c:numCache>
                <c:formatCode>#,##0.00</c:formatCode>
                <c:ptCount val="28"/>
                <c:pt idx="0">
                  <c:v>100</c:v>
                </c:pt>
                <c:pt idx="1">
                  <c:v>95.558283359119599</c:v>
                </c:pt>
                <c:pt idx="2">
                  <c:v>108.40871021775544</c:v>
                </c:pt>
                <c:pt idx="3">
                  <c:v>92.17495450108899</c:v>
                </c:pt>
                <c:pt idx="4">
                  <c:v>95.592125172086043</c:v>
                </c:pt>
                <c:pt idx="5">
                  <c:v>96.658781609489338</c:v>
                </c:pt>
                <c:pt idx="6">
                  <c:v>108.74781029831088</c:v>
                </c:pt>
                <c:pt idx="7">
                  <c:v>133.96047242147975</c:v>
                </c:pt>
                <c:pt idx="8">
                  <c:v>122.81909973958001</c:v>
                </c:pt>
                <c:pt idx="9">
                  <c:v>119.16622979187711</c:v>
                </c:pt>
                <c:pt idx="10">
                  <c:v>122.16792188252543</c:v>
                </c:pt>
                <c:pt idx="11">
                  <c:v>117.44916269217163</c:v>
                </c:pt>
                <c:pt idx="12">
                  <c:v>114.88818136483947</c:v>
                </c:pt>
                <c:pt idx="13">
                  <c:v>123.44651160808282</c:v>
                </c:pt>
                <c:pt idx="14">
                  <c:v>118.22306613644984</c:v>
                </c:pt>
                <c:pt idx="15">
                  <c:v>119.32283810912065</c:v>
                </c:pt>
                <c:pt idx="16">
                  <c:v>115.79340809219975</c:v>
                </c:pt>
                <c:pt idx="17">
                  <c:v>109.27257321382145</c:v>
                </c:pt>
                <c:pt idx="18">
                  <c:v>110.85376586068595</c:v>
                </c:pt>
                <c:pt idx="19">
                  <c:v>104.91264550061588</c:v>
                </c:pt>
                <c:pt idx="20">
                  <c:v>102.16777696796109</c:v>
                </c:pt>
                <c:pt idx="21">
                  <c:v>87.867612873527946</c:v>
                </c:pt>
                <c:pt idx="22">
                  <c:v>84.240735484035952</c:v>
                </c:pt>
                <c:pt idx="23">
                  <c:v>72.764172005063486</c:v>
                </c:pt>
                <c:pt idx="24">
                  <c:v>55.095040938364427</c:v>
                </c:pt>
                <c:pt idx="25">
                  <c:v>51.483456297603368</c:v>
                </c:pt>
                <c:pt idx="26">
                  <c:v>49.416718878531761</c:v>
                </c:pt>
                <c:pt idx="27">
                  <c:v>44.945166886169609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12-4C43-915F-9E5EE8F1830E}"/>
            </c:ext>
          </c:extLst>
        </c:ser>
        <c:ser>
          <c:idx val="1"/>
          <c:order val="1"/>
          <c:tx>
            <c:strRef>
              <c:f>'Data 4'!$C$4</c:f>
              <c:strCache>
                <c:ptCount val="1"/>
                <c:pt idx="0">
                  <c:v>Housing allowance</c:v>
                </c:pt>
              </c:strCache>
            </c:strRef>
          </c:tx>
          <c:spPr>
            <a:ln w="44450" cap="sq">
              <a:solidFill>
                <a:schemeClr val="accent4"/>
              </a:solidFill>
              <a:prstDash val="dash"/>
            </a:ln>
          </c:spPr>
          <c:marker>
            <c:symbol val="none"/>
          </c:marker>
          <c:cat>
            <c:numRef>
              <c:f>'Data 4'!$A$5:$A$32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'Data 4'!$C$5:$C$32</c:f>
              <c:numCache>
                <c:formatCode>#,##0.00</c:formatCode>
                <c:ptCount val="28"/>
                <c:pt idx="0">
                  <c:v>100</c:v>
                </c:pt>
                <c:pt idx="1">
                  <c:v>107.66666278890486</c:v>
                </c:pt>
                <c:pt idx="2">
                  <c:v>122.47722784379349</c:v>
                </c:pt>
                <c:pt idx="3">
                  <c:v>126.67414036984343</c:v>
                </c:pt>
                <c:pt idx="4">
                  <c:v>120.23700115529994</c:v>
                </c:pt>
                <c:pt idx="5">
                  <c:v>127.6568089046082</c:v>
                </c:pt>
                <c:pt idx="6">
                  <c:v>153.1341135936251</c:v>
                </c:pt>
                <c:pt idx="7">
                  <c:v>175.37571006051436</c:v>
                </c:pt>
                <c:pt idx="8">
                  <c:v>185.07388856656129</c:v>
                </c:pt>
                <c:pt idx="9">
                  <c:v>206.42761958239126</c:v>
                </c:pt>
                <c:pt idx="10">
                  <c:v>220.15989377335771</c:v>
                </c:pt>
                <c:pt idx="11">
                  <c:v>242.39036488700884</c:v>
                </c:pt>
                <c:pt idx="12">
                  <c:v>246.16967523635643</c:v>
                </c:pt>
                <c:pt idx="13">
                  <c:v>270.79179384769606</c:v>
                </c:pt>
                <c:pt idx="14">
                  <c:v>282.35911771852591</c:v>
                </c:pt>
                <c:pt idx="15">
                  <c:v>275.54591665947095</c:v>
                </c:pt>
                <c:pt idx="16">
                  <c:v>286.13105027103092</c:v>
                </c:pt>
                <c:pt idx="17">
                  <c:v>306.34659850107579</c:v>
                </c:pt>
                <c:pt idx="18">
                  <c:v>289.52835482241466</c:v>
                </c:pt>
                <c:pt idx="19">
                  <c:v>270.4148668799873</c:v>
                </c:pt>
                <c:pt idx="20">
                  <c:v>254.58791462217135</c:v>
                </c:pt>
                <c:pt idx="21">
                  <c:v>244.25006189399389</c:v>
                </c:pt>
                <c:pt idx="22">
                  <c:v>254.78414569985435</c:v>
                </c:pt>
                <c:pt idx="23">
                  <c:v>228.56994529242721</c:v>
                </c:pt>
                <c:pt idx="24">
                  <c:v>243.13063638822862</c:v>
                </c:pt>
                <c:pt idx="25">
                  <c:v>257.54221121229153</c:v>
                </c:pt>
                <c:pt idx="26">
                  <c:v>269.52469181214963</c:v>
                </c:pt>
                <c:pt idx="27">
                  <c:v>294.69278049776369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12-4C43-915F-9E5EE8F1830E}"/>
            </c:ext>
          </c:extLst>
        </c:ser>
        <c:ser>
          <c:idx val="2"/>
          <c:order val="2"/>
          <c:tx>
            <c:strRef>
              <c:f>'Data 4'!$D$4</c:f>
              <c:strCache>
                <c:ptCount val="1"/>
                <c:pt idx="0">
                  <c:v>Special allowance</c:v>
                </c:pt>
              </c:strCache>
            </c:strRef>
          </c:tx>
          <c:spPr>
            <a:ln w="44450">
              <a:solidFill>
                <a:schemeClr val="accent4"/>
              </a:solidFill>
              <a:prstDash val="sysDot"/>
            </a:ln>
          </c:spPr>
          <c:marker>
            <c:symbol val="none"/>
          </c:marker>
          <c:cat>
            <c:numRef>
              <c:f>'Data 4'!$A$5:$A$32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'Data 4'!$D$5:$D$32</c:f>
              <c:numCache>
                <c:formatCode>#,##0.00</c:formatCode>
                <c:ptCount val="28"/>
                <c:pt idx="0">
                  <c:v>100</c:v>
                </c:pt>
                <c:pt idx="1">
                  <c:v>91.913199471265813</c:v>
                </c:pt>
                <c:pt idx="2">
                  <c:v>86.483445584440105</c:v>
                </c:pt>
                <c:pt idx="3">
                  <c:v>76.659375590105114</c:v>
                </c:pt>
                <c:pt idx="4">
                  <c:v>76.111758041165729</c:v>
                </c:pt>
                <c:pt idx="5">
                  <c:v>80.528104739724299</c:v>
                </c:pt>
                <c:pt idx="6">
                  <c:v>105.17089444199661</c:v>
                </c:pt>
                <c:pt idx="7">
                  <c:v>108.25753760936614</c:v>
                </c:pt>
                <c:pt idx="8">
                  <c:v>102.19715805375465</c:v>
                </c:pt>
                <c:pt idx="9">
                  <c:v>117.30856989991818</c:v>
                </c:pt>
                <c:pt idx="10">
                  <c:v>103.48122678919871</c:v>
                </c:pt>
                <c:pt idx="11">
                  <c:v>121.51169194939257</c:v>
                </c:pt>
                <c:pt idx="12">
                  <c:v>95.159957827154273</c:v>
                </c:pt>
                <c:pt idx="13">
                  <c:v>48.496974727764837</c:v>
                </c:pt>
                <c:pt idx="14">
                  <c:v>54.650291905331407</c:v>
                </c:pt>
                <c:pt idx="15">
                  <c:v>49.420560049096743</c:v>
                </c:pt>
                <c:pt idx="16">
                  <c:v>48.41068955749985</c:v>
                </c:pt>
                <c:pt idx="17">
                  <c:v>43.047912601498084</c:v>
                </c:pt>
                <c:pt idx="18">
                  <c:v>45.893808617108327</c:v>
                </c:pt>
                <c:pt idx="19">
                  <c:v>42.88080270032102</c:v>
                </c:pt>
                <c:pt idx="20">
                  <c:v>35.372305186630584</c:v>
                </c:pt>
                <c:pt idx="21">
                  <c:v>36.753017404166926</c:v>
                </c:pt>
                <c:pt idx="22">
                  <c:v>26.184455057594256</c:v>
                </c:pt>
                <c:pt idx="23">
                  <c:v>28.345046264241201</c:v>
                </c:pt>
                <c:pt idx="24">
                  <c:v>20.078137785610874</c:v>
                </c:pt>
                <c:pt idx="25">
                  <c:v>13.184128532762637</c:v>
                </c:pt>
                <c:pt idx="26">
                  <c:v>12.156952225089695</c:v>
                </c:pt>
                <c:pt idx="27">
                  <c:v>13.432366085478693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12-4C43-915F-9E5EE8F18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456640"/>
        <c:axId val="137553024"/>
      </c:lineChart>
      <c:catAx>
        <c:axId val="137456640"/>
        <c:scaling>
          <c:orientation val="minMax"/>
        </c:scaling>
        <c:delete val="0"/>
        <c:axPos val="b"/>
        <c:majorGridlines>
          <c:spPr>
            <a:ln w="12700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7553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7553024"/>
        <c:scaling>
          <c:orientation val="minMax"/>
          <c:max val="35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olid"/>
            </a:ln>
          </c:spPr>
        </c:majorGridlines>
        <c:title>
          <c:tx>
            <c:strRef>
              <c:f>'Data 4'!$B$3</c:f>
              <c:strCache>
                <c:ptCount val="1"/>
                <c:pt idx="0">
                  <c:v>Index (1995=100)</c:v>
                </c:pt>
              </c:strCache>
            </c:strRef>
          </c:tx>
          <c:layout>
            <c:manualLayout>
              <c:xMode val="edge"/>
              <c:yMode val="edge"/>
              <c:x val="2.321083172147002E-2"/>
              <c:y val="0.16514435695538057"/>
            </c:manualLayout>
          </c:layout>
          <c:overlay val="0"/>
          <c:txPr>
            <a:bodyPr rot="0" vert="horz"/>
            <a:lstStyle/>
            <a:p>
              <a:pPr>
                <a:defRPr/>
              </a:pPr>
              <a:endParaRPr lang="fi-FI"/>
            </a:p>
          </c:txPr>
        </c:title>
        <c:numFmt formatCode="#,##0" sourceLinked="0"/>
        <c:majorTickMark val="out"/>
        <c:minorTickMark val="out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37456640"/>
        <c:crosses val="autoZero"/>
        <c:crossBetween val="midCat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5674114236688"/>
          <c:y val="0.20209080247947731"/>
          <c:w val="0.7982400990978642"/>
          <c:h val="0.654849611883620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'Data 5'!$B$4</c:f>
              <c:strCache>
                <c:ptCount val="1"/>
                <c:pt idx="0">
                  <c:v>At 2022 prices</c:v>
                </c:pt>
              </c:strCache>
            </c:strRef>
          </c:tx>
          <c:spPr>
            <a:solidFill>
              <a:schemeClr val="accent4"/>
            </a:solidFill>
            <a:ln w="6350">
              <a:solidFill>
                <a:srgbClr val="000000"/>
              </a:solidFill>
            </a:ln>
          </c:spPr>
          <c:invertIfNegative val="0"/>
          <c:cat>
            <c:numRef>
              <c:f>'Data 5'!$A$5:$A$52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5'!$B$5:$B$52</c:f>
              <c:numCache>
                <c:formatCode>General</c:formatCode>
                <c:ptCount val="48"/>
                <c:pt idx="0">
                  <c:v>2565.8200502397808</c:v>
                </c:pt>
                <c:pt idx="1">
                  <c:v>2794.8920311563811</c:v>
                </c:pt>
                <c:pt idx="2">
                  <c:v>2616.6910476865805</c:v>
                </c:pt>
                <c:pt idx="3">
                  <c:v>2585.9613812427892</c:v>
                </c:pt>
                <c:pt idx="4">
                  <c:v>2538.8771889400919</c:v>
                </c:pt>
                <c:pt idx="5">
                  <c:v>2734.771003717472</c:v>
                </c:pt>
                <c:pt idx="6">
                  <c:v>3079.6646017699118</c:v>
                </c:pt>
                <c:pt idx="7">
                  <c:v>3067.292307692308</c:v>
                </c:pt>
                <c:pt idx="8">
                  <c:v>2612.9409448818897</c:v>
                </c:pt>
                <c:pt idx="9">
                  <c:v>2493.0498499080081</c:v>
                </c:pt>
                <c:pt idx="10">
                  <c:v>2402.4999542710812</c:v>
                </c:pt>
                <c:pt idx="11">
                  <c:v>2209.7315352697092</c:v>
                </c:pt>
                <c:pt idx="12">
                  <c:v>2018.2849514563109</c:v>
                </c:pt>
                <c:pt idx="13">
                  <c:v>1682.171894788115</c:v>
                </c:pt>
                <c:pt idx="14">
                  <c:v>1588.912879884226</c:v>
                </c:pt>
                <c:pt idx="15">
                  <c:v>1634.1746122917864</c:v>
                </c:pt>
                <c:pt idx="16">
                  <c:v>1488.9203337240572</c:v>
                </c:pt>
                <c:pt idx="17">
                  <c:v>1456.8682862903227</c:v>
                </c:pt>
                <c:pt idx="18">
                  <c:v>1289.1045415651945</c:v>
                </c:pt>
                <c:pt idx="19">
                  <c:v>1352.495539783826</c:v>
                </c:pt>
                <c:pt idx="20">
                  <c:v>1398.5592623637888</c:v>
                </c:pt>
                <c:pt idx="21">
                  <c:v>1294.8127892813643</c:v>
                </c:pt>
                <c:pt idx="22">
                  <c:v>1322.1964285714284</c:v>
                </c:pt>
                <c:pt idx="23">
                  <c:v>1321.0310603222181</c:v>
                </c:pt>
                <c:pt idx="24">
                  <c:v>1236.8050000000001</c:v>
                </c:pt>
                <c:pt idx="25">
                  <c:v>1320.5254165422514</c:v>
                </c:pt>
                <c:pt idx="26">
                  <c:v>1496.2350681103737</c:v>
                </c:pt>
                <c:pt idx="27">
                  <c:v>1502.7738779019776</c:v>
                </c:pt>
                <c:pt idx="28">
                  <c:v>1540.0980030685305</c:v>
                </c:pt>
                <c:pt idx="29">
                  <c:v>1598.5739326186829</c:v>
                </c:pt>
                <c:pt idx="30">
                  <c:v>1688.4343642804924</c:v>
                </c:pt>
                <c:pt idx="31">
                  <c:v>1777.6799403183027</c:v>
                </c:pt>
                <c:pt idx="32">
                  <c:v>1771.5190060916441</c:v>
                </c:pt>
                <c:pt idx="33">
                  <c:v>1820.6022117805524</c:v>
                </c:pt>
                <c:pt idx="34">
                  <c:v>1868.4307692307691</c:v>
                </c:pt>
                <c:pt idx="35">
                  <c:v>1769.3483592683915</c:v>
                </c:pt>
                <c:pt idx="36">
                  <c:v>1800.4078410786922</c:v>
                </c:pt>
                <c:pt idx="37">
                  <c:v>1888.0833429063387</c:v>
                </c:pt>
                <c:pt idx="38">
                  <c:v>1818.8270759978097</c:v>
                </c:pt>
                <c:pt idx="39">
                  <c:v>2127.1463711565261</c:v>
                </c:pt>
                <c:pt idx="40">
                  <c:v>2057.2598843984174</c:v>
                </c:pt>
                <c:pt idx="41">
                  <c:v>1973.1715006920085</c:v>
                </c:pt>
                <c:pt idx="42">
                  <c:v>2085.3349999641541</c:v>
                </c:pt>
                <c:pt idx="43">
                  <c:v>1890.5654993075332</c:v>
                </c:pt>
                <c:pt idx="44">
                  <c:v>1934.7964296328255</c:v>
                </c:pt>
                <c:pt idx="45">
                  <c:v>1968.7180938082829</c:v>
                </c:pt>
                <c:pt idx="46">
                  <c:v>1971.4020661379786</c:v>
                </c:pt>
                <c:pt idx="47">
                  <c:v>1954.2801810335754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F-4477-9DF3-9481914B1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5719424"/>
        <c:axId val="185721216"/>
      </c:barChart>
      <c:lineChart>
        <c:grouping val="standard"/>
        <c:varyColors val="0"/>
        <c:ser>
          <c:idx val="0"/>
          <c:order val="1"/>
          <c:tx>
            <c:strRef>
              <c:f>'Data 5'!$C$4</c:f>
              <c:strCache>
                <c:ptCount val="1"/>
                <c:pt idx="0">
                  <c:v>At nominal value</c:v>
                </c:pt>
              </c:strCache>
            </c:strRef>
          </c:tx>
          <c:spPr>
            <a:ln w="444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'Data 5'!$A$5:$A$52</c:f>
              <c:numCache>
                <c:formatCode>General</c:formatCode>
                <c:ptCount val="48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</c:numCache>
            </c:numRef>
          </c:cat>
          <c:val>
            <c:numRef>
              <c:f>'Data 5'!$C$5:$C$52</c:f>
              <c:numCache>
                <c:formatCode>General</c:formatCode>
                <c:ptCount val="48"/>
                <c:pt idx="0">
                  <c:v>466</c:v>
                </c:pt>
                <c:pt idx="1">
                  <c:v>580.4</c:v>
                </c:pt>
                <c:pt idx="2">
                  <c:v>612.20000000000005</c:v>
                </c:pt>
                <c:pt idx="3">
                  <c:v>650.70000000000005</c:v>
                </c:pt>
                <c:pt idx="4">
                  <c:v>685.5</c:v>
                </c:pt>
                <c:pt idx="5">
                  <c:v>823.8</c:v>
                </c:pt>
                <c:pt idx="6">
                  <c:v>1039.2</c:v>
                </c:pt>
                <c:pt idx="7">
                  <c:v>1131.2</c:v>
                </c:pt>
                <c:pt idx="8">
                  <c:v>1046</c:v>
                </c:pt>
                <c:pt idx="9">
                  <c:v>1067.8</c:v>
                </c:pt>
                <c:pt idx="10">
                  <c:v>1089.5</c:v>
                </c:pt>
                <c:pt idx="11">
                  <c:v>1038.0999999999999</c:v>
                </c:pt>
                <c:pt idx="12">
                  <c:v>982.9</c:v>
                </c:pt>
                <c:pt idx="13">
                  <c:v>859.4</c:v>
                </c:pt>
                <c:pt idx="14">
                  <c:v>865.2</c:v>
                </c:pt>
                <c:pt idx="15">
                  <c:v>944</c:v>
                </c:pt>
                <c:pt idx="16">
                  <c:v>895.6</c:v>
                </c:pt>
                <c:pt idx="17">
                  <c:v>899.1</c:v>
                </c:pt>
                <c:pt idx="18">
                  <c:v>812.3</c:v>
                </c:pt>
                <c:pt idx="19">
                  <c:v>861.5</c:v>
                </c:pt>
                <c:pt idx="20">
                  <c:v>899.6</c:v>
                </c:pt>
                <c:pt idx="21">
                  <c:v>837.7</c:v>
                </c:pt>
                <c:pt idx="22">
                  <c:v>866</c:v>
                </c:pt>
                <c:pt idx="23">
                  <c:v>877.4</c:v>
                </c:pt>
                <c:pt idx="24">
                  <c:v>831</c:v>
                </c:pt>
                <c:pt idx="25">
                  <c:v>917.1</c:v>
                </c:pt>
                <c:pt idx="26">
                  <c:v>1066</c:v>
                </c:pt>
                <c:pt idx="27">
                  <c:v>1087.3</c:v>
                </c:pt>
                <c:pt idx="28">
                  <c:v>1124.078</c:v>
                </c:pt>
                <c:pt idx="29">
                  <c:v>1168.9459999999999</c:v>
                </c:pt>
                <c:pt idx="30">
                  <c:v>1245.3</c:v>
                </c:pt>
                <c:pt idx="31">
                  <c:v>1334.2</c:v>
                </c:pt>
                <c:pt idx="32">
                  <c:v>1362.933</c:v>
                </c:pt>
                <c:pt idx="33">
                  <c:v>1457.5540000000001</c:v>
                </c:pt>
                <c:pt idx="34">
                  <c:v>1496</c:v>
                </c:pt>
                <c:pt idx="35">
                  <c:v>1433.9126100163564</c:v>
                </c:pt>
                <c:pt idx="36">
                  <c:v>1509.6364863791598</c:v>
                </c:pt>
                <c:pt idx="37">
                  <c:v>1627.6310514830679</c:v>
                </c:pt>
                <c:pt idx="38">
                  <c:v>1591.1625197636681</c:v>
                </c:pt>
                <c:pt idx="39">
                  <c:v>1880.2100063078215</c:v>
                </c:pt>
                <c:pt idx="40">
                  <c:v>1814.6822289156626</c:v>
                </c:pt>
                <c:pt idx="41">
                  <c:v>1746.7285683202783</c:v>
                </c:pt>
                <c:pt idx="42">
                  <c:v>1859.9448042067577</c:v>
                </c:pt>
                <c:pt idx="43">
                  <c:v>1704.4964051240993</c:v>
                </c:pt>
                <c:pt idx="44">
                  <c:v>1762.2688561721404</c:v>
                </c:pt>
                <c:pt idx="45">
                  <c:v>1798.3097879819841</c:v>
                </c:pt>
                <c:pt idx="46">
                  <c:v>1840.3350215517241</c:v>
                </c:pt>
                <c:pt idx="47">
                  <c:v>1954.2801810335754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F-4477-9DF3-9481914B1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723136"/>
        <c:axId val="190152704"/>
      </c:lineChart>
      <c:catAx>
        <c:axId val="185719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85721216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85721216"/>
        <c:scaling>
          <c:orientation val="minMax"/>
          <c:max val="31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</a:ln>
          </c:spPr>
        </c:majorGridlines>
        <c:title>
          <c:tx>
            <c:strRef>
              <c:f>'Data 5'!$B$3</c:f>
              <c:strCache>
                <c:ptCount val="1"/>
                <c:pt idx="0">
                  <c:v>Euros/year</c:v>
                </c:pt>
              </c:strCache>
            </c:strRef>
          </c:tx>
          <c:layout>
            <c:manualLayout>
              <c:xMode val="edge"/>
              <c:yMode val="edge"/>
              <c:x val="4.9000644745325596E-2"/>
              <c:y val="0.14455099495541782"/>
            </c:manualLayout>
          </c:layout>
          <c:overlay val="0"/>
          <c:txPr>
            <a:bodyPr rot="0" vert="horz"/>
            <a:lstStyle/>
            <a:p>
              <a:pPr>
                <a:defRPr b="0"/>
              </a:pPr>
              <a:endParaRPr lang="fi-FI"/>
            </a:p>
          </c:txPr>
        </c:title>
        <c:numFmt formatCode="#,##0" sourceLinked="0"/>
        <c:majorTickMark val="out"/>
        <c:minorTickMark val="out"/>
        <c:tickLblPos val="nextTo"/>
        <c:spPr>
          <a:ln w="635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85719424"/>
        <c:crosses val="autoZero"/>
        <c:crossBetween val="between"/>
        <c:majorUnit val="500"/>
        <c:minorUnit val="100"/>
      </c:valAx>
      <c:catAx>
        <c:axId val="18572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0152704"/>
        <c:crosses val="autoZero"/>
        <c:auto val="0"/>
        <c:lblAlgn val="ctr"/>
        <c:lblOffset val="100"/>
        <c:noMultiLvlLbl val="0"/>
      </c:catAx>
      <c:valAx>
        <c:axId val="190152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85723136"/>
        <c:crosses val="autoZero"/>
        <c:crossBetween val="between"/>
      </c:valAx>
      <c:spPr>
        <a:noFill/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fi-FI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Kaavio1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Kaavio4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Kaavio5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Kaavio6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Kaavio3"/>
  <sheetViews>
    <sheetView workbookViewId="0"/>
  </sheetView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0.00097</cdr:x>
      <cdr:y>0.97333</cdr:y>
    </cdr:from>
    <cdr:to>
      <cdr:x>0.13584</cdr:x>
      <cdr:y>0.99433</cdr:y>
    </cdr:to>
    <cdr:sp macro="" textlink="'Data 5'!$A$54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525" y="6536049"/>
          <a:ext cx="1328377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412A26C2-258E-4765-949C-A3FEAE4081BF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Source: STAKES (1972–93), The Social Insurance Institution of Finland (Kela)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0.76775</cdr:x>
      <cdr:y>0.95575</cdr:y>
    </cdr:from>
    <cdr:to>
      <cdr:x>0.77925</cdr:x>
      <cdr:y>0.99825</cdr:y>
    </cdr:to>
    <cdr:sp macro="" textlink="'Data 5'!$A$3247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76080" y="6427084"/>
          <a:ext cx="113481" cy="285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fld id="{D35D57D2-D6E9-4224-B863-438BDB25778F}" type="TxLink">
            <a:rPr lang="fi-FI"/>
            <a:pPr/>
            <a:t> </a:t>
          </a:fld>
          <a:endParaRPr lang="fi-FI"/>
        </a:p>
      </cdr:txBody>
    </cdr:sp>
  </cdr:relSizeAnchor>
  <cdr:relSizeAnchor xmlns:cdr="http://schemas.openxmlformats.org/drawingml/2006/chartDrawing">
    <cdr:from>
      <cdr:x>0</cdr:x>
      <cdr:y>0</cdr:y>
    </cdr:from>
    <cdr:to>
      <cdr:x>0.0115</cdr:x>
      <cdr:y>0.0425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37005" y="-94145"/>
          <a:ext cx="113481" cy="285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0.2626</cdr:x>
      <cdr:y>0.2194</cdr:y>
    </cdr:from>
    <cdr:to>
      <cdr:x>0.44444</cdr:x>
      <cdr:y>0.26629</cdr:y>
    </cdr:to>
    <cdr:sp macro="" textlink="'Data 5'!$B$4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8832" y="1477446"/>
          <a:ext cx="1792647" cy="315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2F9FAC0-86E3-4C2B-B1E0-687E182B8E3C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At 2022 prices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0.02837</cdr:x>
      <cdr:y>0.0331</cdr:y>
    </cdr:from>
    <cdr:to>
      <cdr:x>0.80676</cdr:x>
      <cdr:y>0.14574</cdr:y>
    </cdr:to>
    <cdr:grpSp>
      <cdr:nvGrpSpPr>
        <cdr:cNvPr id="13" name="Ryhmä 12"/>
        <cdr:cNvGrpSpPr/>
      </cdr:nvGrpSpPr>
      <cdr:grpSpPr>
        <a:xfrm xmlns:a="http://schemas.openxmlformats.org/drawingml/2006/main">
          <a:off x="279520" y="222712"/>
          <a:ext cx="7669212" cy="757894"/>
          <a:chOff x="0" y="0"/>
          <a:chExt cx="7658835" cy="754216"/>
        </a:xfrm>
      </cdr:grpSpPr>
      <cdr:sp macro="" textlink="'Data 5'!$A$1">
        <cdr:nvSpPr>
          <cdr:cNvPr id="14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0"/>
            <a:ext cx="801704" cy="40235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6AF5A5A9-8913-42CE-AD60-448C59DC62BF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10.5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5'!$B$1">
        <cdr:nvSpPr>
          <cdr:cNvPr id="15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38743" y="0"/>
            <a:ext cx="6920092" cy="75421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DDDBD0C1-2A4E-48BB-83F8-C1AE81B153CC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Conscript´s allowances by average rate of benefit per household 1975–2022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0.81129</cdr:x>
      <cdr:y>0.979</cdr:y>
    </cdr:from>
    <cdr:to>
      <cdr:x>1</cdr:x>
      <cdr:y>1</cdr:y>
    </cdr:to>
    <cdr:sp macro="" textlink="'Data 5'!$A$55">
      <cdr:nvSpPr>
        <cdr:cNvPr id="1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047298" y="6574107"/>
          <a:ext cx="1858586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9F23F20C-CEB0-46EE-B7F7-B4866F49693E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Statistical Information Service 19.1.2023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0.94407</cdr:x>
      <cdr:y>0.93264</cdr:y>
    </cdr:from>
    <cdr:to>
      <cdr:x>1</cdr:x>
      <cdr:y>0.98297</cdr:y>
    </cdr:to>
    <cdr:pic>
      <cdr:nvPicPr>
        <cdr:cNvPr id="17" name="Kuva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98003" y="6262794"/>
          <a:ext cx="550847" cy="3379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0.59198</cdr:x>
      <cdr:y>0.38368</cdr:y>
    </cdr:from>
    <cdr:to>
      <cdr:x>0.76522</cdr:x>
      <cdr:y>0.471</cdr:y>
    </cdr:to>
    <cdr:grpSp>
      <cdr:nvGrpSpPr>
        <cdr:cNvPr id="2" name="Ryhmä 1"/>
        <cdr:cNvGrpSpPr/>
      </cdr:nvGrpSpPr>
      <cdr:grpSpPr>
        <a:xfrm xmlns:a="http://schemas.openxmlformats.org/drawingml/2006/main">
          <a:off x="5832578" y="2581576"/>
          <a:ext cx="1706874" cy="587529"/>
          <a:chOff x="6515507" y="2927929"/>
          <a:chExt cx="1706195" cy="586388"/>
        </a:xfrm>
      </cdr:grpSpPr>
      <cdr:sp macro="" textlink="'Data 5'!$C$4">
        <cdr:nvSpPr>
          <cdr:cNvPr id="2056" name="Text Box 8"/>
          <cdr:cNvSpPr txBox="1">
            <a:spLocks xmlns:a="http://schemas.openxmlformats.org/drawingml/2006/main" noChangeArrowheads="1" noTextEdit="1"/>
          </cdr:cNvSpPr>
        </cdr:nvSpPr>
        <cdr:spPr bwMode="auto">
          <a:xfrm xmlns:a="http://schemas.openxmlformats.org/drawingml/2006/main">
            <a:off x="6515507" y="2927929"/>
            <a:ext cx="1400112" cy="25342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45720" tIns="36576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727BC66D-1BF7-48AD-98A5-CA48A8417563}" type="TxLink">
              <a:rPr lang="fi-FI" sz="1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At nominal value</a:t>
            </a:fld>
            <a:endParaRPr lang="fi-FI" sz="1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cxnSp macro="">
        <cdr:nvCxnSpPr>
          <cdr:cNvPr id="12" name="Suora yhdysviiva 11"/>
          <cdr:cNvCxnSpPr/>
        </cdr:nvCxnSpPr>
        <cdr:spPr bwMode="auto">
          <a:xfrm xmlns:a="http://schemas.openxmlformats.org/drawingml/2006/main">
            <a:off x="7894641" y="3082444"/>
            <a:ext cx="327061" cy="431873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0.00672</cdr:x>
      <cdr:y>0.97491</cdr:y>
    </cdr:from>
    <cdr:to>
      <cdr:x>0.37031</cdr:x>
      <cdr:y>0.99591</cdr:y>
    </cdr:to>
    <cdr:sp macro="" textlink="'Data 1'!$A$59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84" y="6546643"/>
          <a:ext cx="3580917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BDA35574-54F0-4215-9972-AC1057D25138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Source: STAKES (1972–93), The Social Insurance Institution of Finland (Kela)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0.75338</cdr:x>
      <cdr:y>0.97305</cdr:y>
    </cdr:from>
    <cdr:to>
      <cdr:x>1</cdr:x>
      <cdr:y>0.99405</cdr:y>
    </cdr:to>
    <cdr:sp macro="" textlink="'Data 1'!$A$60">
      <cdr:nvSpPr>
        <cdr:cNvPr id="102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19975" y="6534150"/>
          <a:ext cx="2428875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02576889-9780-4A04-BA94-47E725D9E6DE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Statistical Information Service 19.1.2023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0.94407</cdr:x>
      <cdr:y>0.92838</cdr:y>
    </cdr:from>
    <cdr:to>
      <cdr:x>1</cdr:x>
      <cdr:y>0.97871</cdr:y>
    </cdr:to>
    <cdr:pic>
      <cdr:nvPicPr>
        <cdr:cNvPr id="2" name="Kuva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98003" y="6234188"/>
          <a:ext cx="550847" cy="3379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0.01749</cdr:y>
    </cdr:from>
    <cdr:to>
      <cdr:x>0.74487</cdr:x>
      <cdr:y>0.13013</cdr:y>
    </cdr:to>
    <cdr:grpSp>
      <cdr:nvGrpSpPr>
        <cdr:cNvPr id="11" name="Ryhmä 10"/>
        <cdr:cNvGrpSpPr/>
      </cdr:nvGrpSpPr>
      <cdr:grpSpPr>
        <a:xfrm xmlns:a="http://schemas.openxmlformats.org/drawingml/2006/main">
          <a:off x="0" y="117681"/>
          <a:ext cx="7338951" cy="757893"/>
          <a:chOff x="-145907" y="0"/>
          <a:chExt cx="7328923" cy="754123"/>
        </a:xfrm>
      </cdr:grpSpPr>
      <cdr:sp macro="" textlink="'Data 1'!$A$1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145907" y="0"/>
            <a:ext cx="802489" cy="40230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07A53165-370B-4B1D-982C-F61735E82C10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10.1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1'!$B$2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6947" y="0"/>
            <a:ext cx="6656069" cy="75412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AEDC2279-98E3-4148-97D8-8CE640588EBD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Conscript´s allowance 1975–2022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0.82455</cdr:x>
      <cdr:y>0.37829</cdr:y>
    </cdr:from>
    <cdr:to>
      <cdr:x>1</cdr:x>
      <cdr:y>0.43069</cdr:y>
    </cdr:to>
    <cdr:sp macro="" textlink="'Data 2'!$E$4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8723" y="2547472"/>
          <a:ext cx="1729652" cy="352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72000" tIns="72000" rIns="36000" bIns="720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7D848069-DBF5-4C96-82A5-A2C73680BAEA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Family members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0.00615</cdr:x>
      <cdr:y>0.02033</cdr:y>
    </cdr:from>
    <cdr:to>
      <cdr:x>0.80467</cdr:x>
      <cdr:y>0.08042</cdr:y>
    </cdr:to>
    <cdr:grpSp>
      <cdr:nvGrpSpPr>
        <cdr:cNvPr id="11" name="Ryhmä 10"/>
        <cdr:cNvGrpSpPr/>
      </cdr:nvGrpSpPr>
      <cdr:grpSpPr>
        <a:xfrm xmlns:a="http://schemas.openxmlformats.org/drawingml/2006/main">
          <a:off x="60594" y="136790"/>
          <a:ext cx="7867546" cy="404313"/>
          <a:chOff x="-85640" y="0"/>
          <a:chExt cx="7856692" cy="402386"/>
        </a:xfrm>
      </cdr:grpSpPr>
      <cdr:sp macro="" textlink="'Data 2'!$A$1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85640" y="0"/>
            <a:ext cx="801704" cy="40238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6747C22-D8EA-43C0-9B68-0B90F2CA27B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10.2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2'!$B$2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72197" y="0"/>
            <a:ext cx="7098855" cy="40238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2ED93E14-95FF-41E5-9A24-AFEFA3057EB3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Conscript’s allowance by recipients 1995–2022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0.75048</cdr:x>
      <cdr:y>0.9773</cdr:y>
    </cdr:from>
    <cdr:to>
      <cdr:x>1</cdr:x>
      <cdr:y>0.9983</cdr:y>
    </cdr:to>
    <cdr:sp macro="" textlink="'Data 2'!$A$35">
      <cdr:nvSpPr>
        <cdr:cNvPr id="14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91400" y="6562725"/>
          <a:ext cx="2457450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5785CA3A-1071-48F9-84CA-37A7AC0218AC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Statistical Information Service 19.1.2023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0.94407</cdr:x>
      <cdr:y>0.93239</cdr:y>
    </cdr:from>
    <cdr:to>
      <cdr:x>1</cdr:x>
      <cdr:y>0.98272</cdr:y>
    </cdr:to>
    <cdr:pic>
      <cdr:nvPicPr>
        <cdr:cNvPr id="15" name="Kuva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98003" y="6261115"/>
          <a:ext cx="550847" cy="33797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0.82455</cdr:x>
      <cdr:y>0.42043</cdr:y>
    </cdr:from>
    <cdr:to>
      <cdr:x>1</cdr:x>
      <cdr:y>0.54031</cdr:y>
    </cdr:to>
    <cdr:sp macro="" textlink="'Data 2'!$D$4">
      <cdr:nvSpPr>
        <cdr:cNvPr id="10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8723" y="2831234"/>
          <a:ext cx="1729652" cy="8073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72000" tIns="72000" rIns="36000" bIns="7200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B19E3B94-22F1-495C-A71C-6B3D081A5B30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Persons performing alternative civilian service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0.82455</cdr:x>
      <cdr:y>0.63452</cdr:y>
    </cdr:from>
    <cdr:to>
      <cdr:x>1</cdr:x>
      <cdr:y>0.68692</cdr:y>
    </cdr:to>
    <cdr:sp macro="" textlink="'Data 2'!$C$4">
      <cdr:nvSpPr>
        <cdr:cNvPr id="16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56850" y="4260850"/>
          <a:ext cx="1728000" cy="351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72000" tIns="72000" rIns="36000" bIns="7200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6FCCBF44-E01A-42CC-B85C-472328A00846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Conscripts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0.00193</cdr:x>
      <cdr:y>0.97243</cdr:y>
    </cdr:from>
    <cdr:to>
      <cdr:x>0.13971</cdr:x>
      <cdr:y>0.99343</cdr:y>
    </cdr:to>
    <cdr:sp macro="" textlink="'Data 3'!$A$56">
      <cdr:nvSpPr>
        <cdr:cNvPr id="2560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9050" y="6530005"/>
          <a:ext cx="1356910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38B784CF-F189-4AB6-BC26-83FC08E5456E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Source: STAKES (1972–93), The Social Insurance Institution of Finland (Kela)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0.17241</cdr:x>
      <cdr:y>0.34429</cdr:y>
    </cdr:from>
    <cdr:to>
      <cdr:x>0.35266</cdr:x>
      <cdr:y>0.38535</cdr:y>
    </cdr:to>
    <cdr:sp macro="" textlink="'Data 3'!$B$4">
      <cdr:nvSpPr>
        <cdr:cNvPr id="2560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9676" y="2318502"/>
          <a:ext cx="1776972" cy="2765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36576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F42CCFBE-D76B-4B8B-B16C-5E7543C712AC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At 2022 prices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0.0332</cdr:x>
      <cdr:y>0.02033</cdr:y>
    </cdr:from>
    <cdr:to>
      <cdr:x>0.87137</cdr:x>
      <cdr:y>0.08042</cdr:y>
    </cdr:to>
    <cdr:grpSp>
      <cdr:nvGrpSpPr>
        <cdr:cNvPr id="11" name="Ryhmä 10"/>
        <cdr:cNvGrpSpPr/>
      </cdr:nvGrpSpPr>
      <cdr:grpSpPr>
        <a:xfrm xmlns:a="http://schemas.openxmlformats.org/drawingml/2006/main">
          <a:off x="327108" y="136790"/>
          <a:ext cx="8258204" cy="404313"/>
          <a:chOff x="-85640" y="0"/>
          <a:chExt cx="8246829" cy="402386"/>
        </a:xfrm>
      </cdr:grpSpPr>
      <cdr:sp macro="" textlink="'Data 3'!$A$1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85640" y="0"/>
            <a:ext cx="801704" cy="40238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F6747C22-D8EA-43C0-9B68-0B90F2CA27B6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10.3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3'!$B$1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72197" y="0"/>
            <a:ext cx="7488992" cy="40238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3933FC30-F9F0-446D-97BD-01F57AE7CC08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Expenditure on conscript´s allowances 1975–2022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0.75435</cdr:x>
      <cdr:y>0.9773</cdr:y>
    </cdr:from>
    <cdr:to>
      <cdr:x>1</cdr:x>
      <cdr:y>0.9983</cdr:y>
    </cdr:to>
    <cdr:sp macro="" textlink="'Data 3'!$A$57">
      <cdr:nvSpPr>
        <cdr:cNvPr id="14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29500" y="6562725"/>
          <a:ext cx="2419350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7A00CD60-0A23-4808-AA46-6126F28E0F1B}" type="TxLink"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Statistical Information Service 19.1.2023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0.94407</cdr:x>
      <cdr:y>0.93239</cdr:y>
    </cdr:from>
    <cdr:to>
      <cdr:x>1</cdr:x>
      <cdr:y>0.98272</cdr:y>
    </cdr:to>
    <cdr:pic>
      <cdr:nvPicPr>
        <cdr:cNvPr id="15" name="Kuva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98003" y="6261115"/>
          <a:ext cx="550847" cy="33797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0.7819</cdr:x>
      <cdr:y>0.21287</cdr:y>
    </cdr:from>
    <cdr:to>
      <cdr:x>0.95725</cdr:x>
      <cdr:y>0.34088</cdr:y>
    </cdr:to>
    <cdr:grpSp>
      <cdr:nvGrpSpPr>
        <cdr:cNvPr id="2" name="Ryhmä 1"/>
        <cdr:cNvGrpSpPr/>
      </cdr:nvGrpSpPr>
      <cdr:grpSpPr>
        <a:xfrm xmlns:a="http://schemas.openxmlformats.org/drawingml/2006/main">
          <a:off x="7703795" y="1432287"/>
          <a:ext cx="1727664" cy="861310"/>
          <a:chOff x="7955873" y="1547850"/>
          <a:chExt cx="1728699" cy="862107"/>
        </a:xfrm>
      </cdr:grpSpPr>
      <cdr:sp macro="" textlink="'Data 3'!$C$4">
        <cdr:nvSpPr>
          <cdr:cNvPr id="25607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296414" y="1547850"/>
            <a:ext cx="1388158" cy="264249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wrap="square" lIns="45720" tIns="36576" rIns="0" bIns="0" anchor="t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fld id="{1F7DF4DB-1517-46DB-B6D5-84F5252CA87F}" type="TxLink">
              <a:rPr lang="en-US" sz="1400" b="0" i="0" u="none" strike="noStrike" baseline="0">
                <a:solidFill>
                  <a:schemeClr val="tx1"/>
                </a:solidFill>
                <a:latin typeface="Arial"/>
                <a:cs typeface="Arial"/>
              </a:rPr>
              <a:pPr algn="l" rtl="0">
                <a:defRPr sz="1000"/>
              </a:pPr>
              <a:t>At nominal value</a:t>
            </a:fld>
            <a:endParaRPr lang="fi-FI" sz="1400" b="0" i="0" u="none" strike="noStrike" baseline="0">
              <a:solidFill>
                <a:schemeClr val="tx1"/>
              </a:solidFill>
              <a:latin typeface="Arial"/>
              <a:cs typeface="Arial"/>
            </a:endParaRPr>
          </a:p>
        </cdr:txBody>
      </cdr:sp>
      <cdr:cxnSp macro="">
        <cdr:nvCxnSpPr>
          <cdr:cNvPr id="10" name="Suora yhdysviiva 9"/>
          <cdr:cNvCxnSpPr/>
        </cdr:nvCxnSpPr>
        <cdr:spPr bwMode="auto">
          <a:xfrm xmlns:a="http://schemas.openxmlformats.org/drawingml/2006/main" flipV="1">
            <a:off x="7955873" y="1683007"/>
            <a:ext cx="380369" cy="726950"/>
          </a:xfrm>
          <a:prstGeom xmlns:a="http://schemas.openxmlformats.org/drawingml/2006/main" prst="line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</cdr:cxnSp>
    </cdr:grp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0.81708</cdr:x>
      <cdr:y>0.97475</cdr:y>
    </cdr:from>
    <cdr:to>
      <cdr:x>1</cdr:x>
      <cdr:y>0.99574</cdr:y>
    </cdr:to>
    <cdr:sp macro="" textlink="'Data 4'!$A$36">
      <cdr:nvSpPr>
        <cdr:cNvPr id="1026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047331" y="6545549"/>
          <a:ext cx="1801519" cy="1410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02576889-9780-4A04-BA94-47E725D9E6DE}" type="TxLink"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Statistical Information Service 19.1.2023</a:t>
          </a:fld>
          <a:endParaRPr lang="fi-FI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0.68522</cdr:x>
      <cdr:y>0.31554</cdr:y>
    </cdr:from>
    <cdr:to>
      <cdr:x>0.85667</cdr:x>
      <cdr:y>0.36036</cdr:y>
    </cdr:to>
    <cdr:sp macro="" textlink="'Data 4'!$C$4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55125" y="2124917"/>
          <a:ext cx="1690218" cy="301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non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8C533765-7BFE-4FD2-8E6A-5C63C432696D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Housing allowance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0.76116</cdr:x>
      <cdr:y>0.6794</cdr:y>
    </cdr:from>
    <cdr:to>
      <cdr:x>0.91032</cdr:x>
      <cdr:y>0.72422</cdr:y>
    </cdr:to>
    <cdr:sp macro="" textlink="'Data 4'!$B$4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03834" y="4575194"/>
          <a:ext cx="1470475" cy="301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fld id="{104E26B7-3807-4DEE-8D91-37CBD544BCA0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Basic allowance</a:t>
          </a:fld>
          <a:endParaRPr lang="fi-FI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0.94407</cdr:x>
      <cdr:y>0.92838</cdr:y>
    </cdr:from>
    <cdr:to>
      <cdr:x>1</cdr:x>
      <cdr:y>0.97871</cdr:y>
    </cdr:to>
    <cdr:pic>
      <cdr:nvPicPr>
        <cdr:cNvPr id="2" name="Kuva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298003" y="6234188"/>
          <a:ext cx="550847" cy="33797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0.01064</cdr:x>
      <cdr:y>0.01749</cdr:y>
    </cdr:from>
    <cdr:to>
      <cdr:x>0.71208</cdr:x>
      <cdr:y>0.13013</cdr:y>
    </cdr:to>
    <cdr:grpSp>
      <cdr:nvGrpSpPr>
        <cdr:cNvPr id="11" name="Ryhmä 10"/>
        <cdr:cNvGrpSpPr/>
      </cdr:nvGrpSpPr>
      <cdr:grpSpPr>
        <a:xfrm xmlns:a="http://schemas.openxmlformats.org/drawingml/2006/main">
          <a:off x="104832" y="117681"/>
          <a:ext cx="6911050" cy="757893"/>
          <a:chOff x="-145907" y="0"/>
          <a:chExt cx="6532258" cy="754123"/>
        </a:xfrm>
      </cdr:grpSpPr>
      <cdr:sp macro="" textlink="'Data 4'!$A$1">
        <cdr:nvSpPr>
          <cdr:cNvPr id="12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-145907" y="0"/>
            <a:ext cx="802489" cy="40230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07A53165-370B-4B1D-982C-F61735E82C10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10.4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  <cdr:sp macro="" textlink="'Data 4'!$B$1">
        <cdr:nvSpPr>
          <cdr:cNvPr id="13" name="Text Box 2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526948" y="0"/>
            <a:ext cx="5859403" cy="75412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horzOverflow="clip" wrap="square" lIns="54864" tIns="50292" rIns="0" bIns="0" anchor="t" upright="1">
            <a:spAutoFit/>
          </a:bodyPr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 rtl="0">
              <a:defRPr sz="1000"/>
            </a:pPr>
            <a:fld id="{0821C073-BA16-4B9E-8E24-2247A9D7A85C}" type="TxLink">
              <a:rPr lang="en-US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pPr algn="l" rtl="0">
                <a:defRPr sz="1000"/>
              </a:pPr>
              <a:t>Cost development of conscript’s allowance by allowance category 1995–2022</a:t>
            </a:fld>
            <a:endParaRPr lang="fi-FI" sz="24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0.6338</cdr:x>
      <cdr:y>0.8089</cdr:y>
    </cdr:from>
    <cdr:to>
      <cdr:x>0.79817</cdr:x>
      <cdr:y>0.85372</cdr:y>
    </cdr:to>
    <cdr:sp macro="" textlink="'Data 4'!$D$4">
      <cdr:nvSpPr>
        <cdr:cNvPr id="10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8220" y="5447296"/>
          <a:ext cx="1620421" cy="301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overflow" horzOverflow="overflow" wrap="square" lIns="90000" tIns="46800" rIns="90000" bIns="4680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fld id="{BC11377B-8848-4C4C-AB51-E3165EB009BE}" type="TxLink"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l" rtl="0">
              <a:defRPr sz="1000"/>
            </a:pPr>
            <a:t>Special allowance</a:t>
          </a:fld>
          <a:endParaRPr lang="fi-FI" sz="24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852660" cy="6728460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ilastoryhmän kuvioiden uudet värit">
  <a:themeElements>
    <a:clrScheme name="Sotilasavustu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580"/>
      </a:accent1>
      <a:accent2>
        <a:srgbClr val="95679B"/>
      </a:accent2>
      <a:accent3>
        <a:srgbClr val="008AB3"/>
      </a:accent3>
      <a:accent4>
        <a:srgbClr val="79744A"/>
      </a:accent4>
      <a:accent5>
        <a:srgbClr val="1A667A"/>
      </a:accent5>
      <a:accent6>
        <a:srgbClr val="FDB91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F25"/>
  <sheetViews>
    <sheetView tabSelected="1" workbookViewId="0"/>
  </sheetViews>
  <sheetFormatPr defaultColWidth="9.109375" defaultRowHeight="15" x14ac:dyDescent="0.25"/>
  <cols>
    <col min="1" max="1" width="6.6640625" style="9" customWidth="1"/>
    <col min="2" max="2" width="9.6640625" style="3" bestFit="1" customWidth="1"/>
    <col min="3" max="3" width="9.109375" style="1"/>
    <col min="4" max="4" width="9.109375" style="56"/>
    <col min="5" max="5" width="9.109375" style="1"/>
    <col min="6" max="6" width="44.109375" style="1" customWidth="1"/>
    <col min="7" max="10" width="9.109375" style="1"/>
    <col min="11" max="11" width="9.109375" style="1" customWidth="1"/>
    <col min="12" max="16384" width="9.109375" style="1"/>
  </cols>
  <sheetData>
    <row r="1" spans="1:6" s="14" customFormat="1" ht="11.4" x14ac:dyDescent="0.2">
      <c r="A1" s="14" t="s">
        <v>16</v>
      </c>
      <c r="C1" s="84"/>
      <c r="D1" s="55"/>
      <c r="E1" s="84"/>
    </row>
    <row r="2" spans="1:6" s="14" customFormat="1" ht="13.2" x14ac:dyDescent="0.25">
      <c r="A2" t="s">
        <v>1</v>
      </c>
      <c r="C2" s="84"/>
      <c r="D2" s="55"/>
      <c r="E2" s="84"/>
    </row>
    <row r="3" spans="1:6" ht="15" customHeight="1" x14ac:dyDescent="0.25"/>
    <row r="4" spans="1:6" ht="15" customHeight="1" x14ac:dyDescent="0.25"/>
    <row r="5" spans="1:6" s="15" customFormat="1" ht="18" customHeight="1" x14ac:dyDescent="0.25">
      <c r="A5" s="69" t="s">
        <v>31</v>
      </c>
      <c r="C5" s="85"/>
      <c r="D5" s="57"/>
      <c r="E5" s="85"/>
    </row>
    <row r="6" spans="1:6" s="12" customFormat="1" ht="15.75" customHeight="1" x14ac:dyDescent="0.25">
      <c r="A6" s="10"/>
      <c r="B6" s="11"/>
      <c r="D6" s="58"/>
    </row>
    <row r="7" spans="1:6" s="12" customFormat="1" ht="15.75" customHeight="1" x14ac:dyDescent="0.25">
      <c r="A7" s="28" t="str">
        <f>'Data 1'!A1</f>
        <v>10.1</v>
      </c>
      <c r="B7" s="27" t="str">
        <f>'Data 1'!B1&amp;" ("&amp;RIGHT('Data 1'!A60,(LEN('Data 1'!A60)-32))&amp;")"</f>
        <v>Conscript´s allowance 1972–2022 (19.1.2023)</v>
      </c>
      <c r="D7" s="58"/>
    </row>
    <row r="8" spans="1:6" s="12" customFormat="1" ht="15.75" customHeight="1" x14ac:dyDescent="0.25">
      <c r="A8" s="19"/>
      <c r="B8" s="11"/>
      <c r="C8" s="86" t="s">
        <v>12</v>
      </c>
      <c r="D8" s="59"/>
      <c r="E8" s="86" t="s">
        <v>13</v>
      </c>
    </row>
    <row r="9" spans="1:6" s="12" customFormat="1" ht="15.75" customHeight="1" x14ac:dyDescent="0.25">
      <c r="A9" s="19"/>
      <c r="B9" s="11"/>
      <c r="C9" s="87"/>
      <c r="D9" s="59"/>
      <c r="E9" s="87"/>
    </row>
    <row r="10" spans="1:6" s="12" customFormat="1" ht="15.75" customHeight="1" x14ac:dyDescent="0.25">
      <c r="A10" s="28" t="str">
        <f>'Data 2'!A1</f>
        <v>10.2</v>
      </c>
      <c r="B10" s="27" t="str">
        <f>'Data 2'!B1&amp;" ("&amp;RIGHT('Data 2'!A35,(LEN('Data 2'!A35)-32))&amp;")"</f>
        <v>Conscript’s allowance by recipients 1994–2022 (19.1.2023)</v>
      </c>
      <c r="D10" s="58"/>
    </row>
    <row r="11" spans="1:6" s="12" customFormat="1" ht="15.75" customHeight="1" x14ac:dyDescent="0.25">
      <c r="A11" s="19"/>
      <c r="B11" s="11"/>
      <c r="C11" s="86" t="s">
        <v>12</v>
      </c>
      <c r="D11" s="59"/>
      <c r="E11" s="86" t="s">
        <v>13</v>
      </c>
    </row>
    <row r="12" spans="1:6" s="12" customFormat="1" ht="15.75" customHeight="1" x14ac:dyDescent="0.25">
      <c r="A12" s="19"/>
      <c r="B12" s="11"/>
      <c r="C12" s="87"/>
      <c r="D12" s="59"/>
      <c r="E12" s="87"/>
    </row>
    <row r="13" spans="1:6" s="12" customFormat="1" ht="15.75" customHeight="1" x14ac:dyDescent="0.25">
      <c r="A13" s="28" t="str">
        <f>'Data 3'!A1</f>
        <v>10.3</v>
      </c>
      <c r="B13" s="27" t="str">
        <f>'Data 3'!B1&amp;" ("&amp;RIGHT('Data 3'!A57,(LEN('Data 3'!A57)-32))&amp;")"</f>
        <v>Expenditure on conscript´s allowances 1975–2022 (19.1.2023)</v>
      </c>
      <c r="D13" s="58"/>
    </row>
    <row r="14" spans="1:6" s="12" customFormat="1" ht="15.75" customHeight="1" x14ac:dyDescent="0.25">
      <c r="A14" s="13"/>
      <c r="B14" s="11"/>
      <c r="C14" s="86" t="s">
        <v>12</v>
      </c>
      <c r="D14" s="59"/>
      <c r="E14" s="86" t="s">
        <v>13</v>
      </c>
    </row>
    <row r="16" spans="1:6" s="61" customFormat="1" ht="30" customHeight="1" x14ac:dyDescent="0.25">
      <c r="A16" s="60" t="str">
        <f>'Data 4'!A1</f>
        <v>10.4</v>
      </c>
      <c r="B16" s="98" t="str">
        <f>'Data 4'!B1&amp;" ("&amp;RIGHT('Data 4'!A36,(LEN('Data 4'!A36)-32))&amp;")"</f>
        <v>Cost development of conscript’s allowance by allowance category 1995–2022 (19.1.2023)</v>
      </c>
      <c r="C16" s="98"/>
      <c r="D16" s="98"/>
      <c r="E16" s="98"/>
      <c r="F16" s="98"/>
    </row>
    <row r="17" spans="1:6" x14ac:dyDescent="0.25">
      <c r="A17" s="19"/>
      <c r="B17" s="11"/>
      <c r="C17" s="86" t="s">
        <v>12</v>
      </c>
      <c r="D17" s="59"/>
      <c r="E17" s="86" t="s">
        <v>13</v>
      </c>
    </row>
    <row r="19" spans="1:6" s="61" customFormat="1" ht="30" customHeight="1" x14ac:dyDescent="0.25">
      <c r="A19" s="60" t="str">
        <f>'Data 5'!A1</f>
        <v>10.5</v>
      </c>
      <c r="B19" s="98" t="str">
        <f>'Data 5'!B1&amp;" ("&amp;RIGHT('Data 5'!A55,(LEN('Data 5'!A55)-32))&amp;")"</f>
        <v>Conscript´s allowances by average rate of benefit per household 1975–2022 (19.1.2023)</v>
      </c>
      <c r="C19" s="98"/>
      <c r="D19" s="98"/>
      <c r="E19" s="98"/>
      <c r="F19" s="98"/>
    </row>
    <row r="20" spans="1:6" x14ac:dyDescent="0.25">
      <c r="A20" s="19"/>
      <c r="B20" s="11"/>
      <c r="C20" s="86" t="s">
        <v>12</v>
      </c>
      <c r="D20" s="59"/>
      <c r="E20" s="86" t="s">
        <v>13</v>
      </c>
    </row>
    <row r="25" spans="1:6" x14ac:dyDescent="0.25">
      <c r="F25" s="70"/>
    </row>
  </sheetData>
  <mergeCells count="2">
    <mergeCell ref="B16:F16"/>
    <mergeCell ref="B19:F19"/>
  </mergeCells>
  <phoneticPr fontId="0" type="noConversion"/>
  <hyperlinks>
    <hyperlink ref="E14" location="'Taulu 3.'!A1" display="Aineisto"/>
    <hyperlink ref="E20" location="'Taulu 2.'!A1" display="Aineisto"/>
    <hyperlink ref="E8" location="'Taulu 1.'!A1" display="Aineisto"/>
    <hyperlink ref="E17" location="'Taulu 1.'!A1" display="Aineisto"/>
    <hyperlink ref="E11" location="'Taulu 1.'!A1" display="Aineisto"/>
  </hyperlinks>
  <pageMargins left="0.74803149606299213" right="0.39370078740157483" top="0.98425196850393704" bottom="0.98425196850393704" header="0.39370078740157483" footer="0.39370078740157483"/>
  <pageSetup paperSize="9" orientation="portrait" r:id="rId1"/>
  <headerFooter alignWithMargins="0">
    <oddHeader xml:space="preserve">&amp;L&amp;G
</oddHeader>
    <oddFooter>&amp;LKela | Statistical Information Service&amp;3
&amp;G
&amp;10PO Box 450 | FIN-00101 HELSINKI | tilastot@kela.fi | www.kela.fi/statistics&amp;R
&amp;P(&amp;N)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D60"/>
  <sheetViews>
    <sheetView zoomScaleNormal="100" workbookViewId="0">
      <pane xSplit="1" ySplit="4" topLeftCell="B5" activePane="bottomRight" state="frozen"/>
      <selection activeCell="A59" sqref="A59"/>
      <selection pane="topRight" activeCell="A59" sqref="A59"/>
      <selection pane="bottomLeft" activeCell="A59" sqref="A59"/>
      <selection pane="bottomRight" activeCell="B5" sqref="B5"/>
    </sheetView>
  </sheetViews>
  <sheetFormatPr defaultColWidth="9.109375" defaultRowHeight="13.2" x14ac:dyDescent="0.25"/>
  <cols>
    <col min="1" max="1" width="7.44140625" style="29" customWidth="1"/>
    <col min="2" max="2" width="10.6640625" style="17" customWidth="1"/>
    <col min="3" max="3" width="9.109375" style="17"/>
    <col min="4" max="4" width="12.5546875" style="17" bestFit="1" customWidth="1"/>
    <col min="5" max="16384" width="9.109375" style="17"/>
  </cols>
  <sheetData>
    <row r="1" spans="1:2" s="4" customFormat="1" ht="17.399999999999999" x14ac:dyDescent="0.3">
      <c r="A1" s="2" t="s">
        <v>5</v>
      </c>
      <c r="B1" s="4" t="s">
        <v>32</v>
      </c>
    </row>
    <row r="2" spans="1:2" ht="6.75" customHeight="1" x14ac:dyDescent="0.25">
      <c r="B2" s="54" t="str">
        <f>CONCATENATE(LEFT(B1,LEN(B1)-9),"1975–",(RIGHT(B1,4)))</f>
        <v>Conscript´s allowance 1975–2022</v>
      </c>
    </row>
    <row r="3" spans="1:2" x14ac:dyDescent="0.25">
      <c r="A3" s="64" t="s">
        <v>10</v>
      </c>
      <c r="B3" s="91" t="s">
        <v>14</v>
      </c>
    </row>
    <row r="4" spans="1:2" s="20" customFormat="1" ht="12.75" customHeight="1" x14ac:dyDescent="0.25">
      <c r="A4" s="31"/>
      <c r="B4" s="90" t="s">
        <v>15</v>
      </c>
    </row>
    <row r="5" spans="1:2" ht="18" customHeight="1" x14ac:dyDescent="0.25">
      <c r="A5" s="29">
        <v>1972</v>
      </c>
      <c r="B5" s="33">
        <v>8607</v>
      </c>
    </row>
    <row r="6" spans="1:2" x14ac:dyDescent="0.25">
      <c r="A6" s="29">
        <v>1973</v>
      </c>
      <c r="B6" s="33">
        <v>7316</v>
      </c>
    </row>
    <row r="7" spans="1:2" x14ac:dyDescent="0.25">
      <c r="A7" s="29">
        <v>1974</v>
      </c>
      <c r="B7" s="33">
        <v>6936</v>
      </c>
    </row>
    <row r="8" spans="1:2" ht="18" customHeight="1" x14ac:dyDescent="0.25">
      <c r="A8" s="29">
        <v>1975</v>
      </c>
      <c r="B8" s="33">
        <v>6948</v>
      </c>
    </row>
    <row r="9" spans="1:2" x14ac:dyDescent="0.25">
      <c r="A9" s="29">
        <v>1976</v>
      </c>
      <c r="B9" s="33">
        <v>6981</v>
      </c>
    </row>
    <row r="10" spans="1:2" x14ac:dyDescent="0.25">
      <c r="A10" s="29">
        <v>1977</v>
      </c>
      <c r="B10" s="33">
        <v>6412</v>
      </c>
    </row>
    <row r="11" spans="1:2" x14ac:dyDescent="0.25">
      <c r="A11" s="29">
        <v>1978</v>
      </c>
      <c r="B11" s="33">
        <v>5329</v>
      </c>
    </row>
    <row r="12" spans="1:2" x14ac:dyDescent="0.25">
      <c r="A12" s="29">
        <v>1979</v>
      </c>
      <c r="B12" s="33">
        <v>4400</v>
      </c>
    </row>
    <row r="13" spans="1:2" ht="18" customHeight="1" x14ac:dyDescent="0.25">
      <c r="A13" s="29">
        <v>1980</v>
      </c>
      <c r="B13" s="33">
        <v>4279</v>
      </c>
    </row>
    <row r="14" spans="1:2" x14ac:dyDescent="0.25">
      <c r="A14" s="29">
        <v>1981</v>
      </c>
      <c r="B14" s="33">
        <v>4815</v>
      </c>
    </row>
    <row r="15" spans="1:2" x14ac:dyDescent="0.25">
      <c r="A15" s="29">
        <v>1982</v>
      </c>
      <c r="B15" s="33">
        <v>4635</v>
      </c>
    </row>
    <row r="16" spans="1:2" x14ac:dyDescent="0.25">
      <c r="A16" s="29">
        <v>1983</v>
      </c>
      <c r="B16" s="33">
        <v>5134</v>
      </c>
    </row>
    <row r="17" spans="1:2" x14ac:dyDescent="0.25">
      <c r="A17" s="29">
        <v>1984</v>
      </c>
      <c r="B17" s="33">
        <v>4974</v>
      </c>
    </row>
    <row r="18" spans="1:2" ht="18" customHeight="1" x14ac:dyDescent="0.25">
      <c r="A18" s="29">
        <v>1985</v>
      </c>
      <c r="B18" s="33">
        <v>4819</v>
      </c>
    </row>
    <row r="19" spans="1:2" x14ac:dyDescent="0.25">
      <c r="A19" s="29">
        <v>1986</v>
      </c>
      <c r="B19" s="33">
        <v>4576</v>
      </c>
    </row>
    <row r="20" spans="1:2" x14ac:dyDescent="0.25">
      <c r="A20" s="29">
        <v>1987</v>
      </c>
      <c r="B20" s="33">
        <v>4590</v>
      </c>
    </row>
    <row r="21" spans="1:2" x14ac:dyDescent="0.25">
      <c r="A21" s="29">
        <v>1988</v>
      </c>
      <c r="B21" s="33">
        <v>4492</v>
      </c>
    </row>
    <row r="22" spans="1:2" x14ac:dyDescent="0.25">
      <c r="A22" s="29">
        <v>1989</v>
      </c>
      <c r="B22" s="33">
        <v>4304</v>
      </c>
    </row>
    <row r="23" spans="1:2" ht="18" customHeight="1" x14ac:dyDescent="0.25">
      <c r="A23" s="29">
        <v>1990</v>
      </c>
      <c r="B23" s="33">
        <v>3934</v>
      </c>
    </row>
    <row r="24" spans="1:2" x14ac:dyDescent="0.25">
      <c r="A24" s="29">
        <v>1991</v>
      </c>
      <c r="B24" s="33">
        <v>4893</v>
      </c>
    </row>
    <row r="25" spans="1:2" x14ac:dyDescent="0.25">
      <c r="A25" s="29">
        <v>1992</v>
      </c>
      <c r="B25" s="33">
        <v>5752</v>
      </c>
    </row>
    <row r="26" spans="1:2" x14ac:dyDescent="0.25">
      <c r="A26" s="29">
        <v>1993</v>
      </c>
      <c r="B26" s="33">
        <v>6710</v>
      </c>
    </row>
    <row r="27" spans="1:2" x14ac:dyDescent="0.25">
      <c r="A27" s="29">
        <v>1994</v>
      </c>
      <c r="B27" s="33">
        <v>7807</v>
      </c>
    </row>
    <row r="28" spans="1:2" ht="18" customHeight="1" x14ac:dyDescent="0.25">
      <c r="A28" s="29">
        <v>1995</v>
      </c>
      <c r="B28" s="33">
        <v>8609</v>
      </c>
    </row>
    <row r="29" spans="1:2" x14ac:dyDescent="0.25">
      <c r="A29" s="29">
        <v>1996</v>
      </c>
      <c r="B29" s="33">
        <v>10063</v>
      </c>
    </row>
    <row r="30" spans="1:2" x14ac:dyDescent="0.25">
      <c r="A30" s="29">
        <v>1997</v>
      </c>
      <c r="B30" s="33">
        <v>11077</v>
      </c>
    </row>
    <row r="31" spans="1:2" x14ac:dyDescent="0.25">
      <c r="A31" s="29">
        <v>1998</v>
      </c>
      <c r="B31" s="33">
        <v>10952</v>
      </c>
    </row>
    <row r="32" spans="1:2" x14ac:dyDescent="0.25">
      <c r="A32" s="29">
        <v>1999</v>
      </c>
      <c r="B32" s="33">
        <v>11198</v>
      </c>
    </row>
    <row r="33" spans="1:4" ht="18" customHeight="1" x14ac:dyDescent="0.25">
      <c r="A33" s="29">
        <v>2000</v>
      </c>
      <c r="B33" s="33">
        <v>10612</v>
      </c>
    </row>
    <row r="34" spans="1:4" x14ac:dyDescent="0.25">
      <c r="A34" s="29">
        <v>2001</v>
      </c>
      <c r="B34" s="33">
        <v>10576</v>
      </c>
    </row>
    <row r="35" spans="1:4" x14ac:dyDescent="0.25">
      <c r="A35" s="29">
        <v>2002</v>
      </c>
      <c r="B35" s="33">
        <v>11775</v>
      </c>
    </row>
    <row r="36" spans="1:4" x14ac:dyDescent="0.25">
      <c r="A36" s="29">
        <v>2003</v>
      </c>
      <c r="B36" s="33">
        <v>11692</v>
      </c>
    </row>
    <row r="37" spans="1:4" x14ac:dyDescent="0.25">
      <c r="A37" s="29">
        <v>2004</v>
      </c>
      <c r="B37" s="33">
        <v>12343</v>
      </c>
    </row>
    <row r="38" spans="1:4" ht="18" customHeight="1" x14ac:dyDescent="0.25">
      <c r="A38" s="29">
        <v>2005</v>
      </c>
      <c r="B38" s="33">
        <v>12242</v>
      </c>
    </row>
    <row r="39" spans="1:4" x14ac:dyDescent="0.25">
      <c r="A39" s="29">
        <v>2006</v>
      </c>
      <c r="B39" s="33">
        <v>12421</v>
      </c>
    </row>
    <row r="40" spans="1:4" x14ac:dyDescent="0.25">
      <c r="A40" s="29">
        <v>2007</v>
      </c>
      <c r="B40" s="33">
        <v>12270</v>
      </c>
    </row>
    <row r="41" spans="1:4" x14ac:dyDescent="0.25">
      <c r="A41" s="29">
        <v>2008</v>
      </c>
      <c r="B41" s="33">
        <v>12515</v>
      </c>
    </row>
    <row r="42" spans="1:4" x14ac:dyDescent="0.25">
      <c r="A42" s="29">
        <v>2009</v>
      </c>
      <c r="B42" s="33">
        <v>12624</v>
      </c>
    </row>
    <row r="43" spans="1:4" ht="18" customHeight="1" x14ac:dyDescent="0.25">
      <c r="A43" s="29">
        <v>2010</v>
      </c>
      <c r="B43" s="33">
        <v>12839</v>
      </c>
    </row>
    <row r="44" spans="1:4" x14ac:dyDescent="0.25">
      <c r="A44" s="29">
        <v>2011</v>
      </c>
      <c r="B44" s="33">
        <v>12591</v>
      </c>
    </row>
    <row r="45" spans="1:4" x14ac:dyDescent="0.25">
      <c r="A45" s="29">
        <v>2012</v>
      </c>
      <c r="B45" s="33">
        <v>12373</v>
      </c>
    </row>
    <row r="46" spans="1:4" x14ac:dyDescent="0.25">
      <c r="A46" s="29">
        <v>2013</v>
      </c>
      <c r="B46" s="34">
        <v>12017</v>
      </c>
    </row>
    <row r="47" spans="1:4" x14ac:dyDescent="0.25">
      <c r="A47" s="29">
        <v>2014</v>
      </c>
      <c r="B47" s="33">
        <v>9512</v>
      </c>
      <c r="D47" s="21"/>
    </row>
    <row r="48" spans="1:4" ht="18" customHeight="1" x14ac:dyDescent="0.25">
      <c r="A48" s="29">
        <v>2015</v>
      </c>
      <c r="B48" s="33">
        <v>9296</v>
      </c>
    </row>
    <row r="49" spans="1:2" x14ac:dyDescent="0.25">
      <c r="A49" s="29">
        <v>2016</v>
      </c>
      <c r="B49" s="33">
        <v>9192</v>
      </c>
    </row>
    <row r="50" spans="1:2" x14ac:dyDescent="0.25">
      <c r="A50" s="29">
        <v>2017</v>
      </c>
      <c r="B50" s="33">
        <v>8938</v>
      </c>
    </row>
    <row r="51" spans="1:2" x14ac:dyDescent="0.25">
      <c r="A51" s="29">
        <v>2018</v>
      </c>
      <c r="B51" s="33">
        <v>8743</v>
      </c>
    </row>
    <row r="52" spans="1:2" x14ac:dyDescent="0.25">
      <c r="A52" s="29">
        <v>2019</v>
      </c>
      <c r="B52" s="33">
        <v>8830</v>
      </c>
    </row>
    <row r="53" spans="1:2" ht="18" customHeight="1" x14ac:dyDescent="0.25">
      <c r="A53" s="29">
        <v>2020</v>
      </c>
      <c r="B53" s="33">
        <v>9103</v>
      </c>
    </row>
    <row r="54" spans="1:2" x14ac:dyDescent="0.25">
      <c r="A54" s="29">
        <v>2021</v>
      </c>
      <c r="B54" s="33">
        <v>9280</v>
      </c>
    </row>
    <row r="55" spans="1:2" ht="12.75" customHeight="1" x14ac:dyDescent="0.25">
      <c r="A55" s="29">
        <v>2022</v>
      </c>
      <c r="B55" s="33">
        <v>9501</v>
      </c>
    </row>
    <row r="57" spans="1:2" s="22" customFormat="1" ht="10.199999999999999" x14ac:dyDescent="0.2">
      <c r="A57" s="32" t="s">
        <v>17</v>
      </c>
      <c r="B57" s="23"/>
    </row>
    <row r="58" spans="1:2" s="22" customFormat="1" ht="10.199999999999999" x14ac:dyDescent="0.2">
      <c r="A58" s="32"/>
    </row>
    <row r="59" spans="1:2" s="22" customFormat="1" ht="10.199999999999999" x14ac:dyDescent="0.2">
      <c r="A59" s="32" t="s">
        <v>18</v>
      </c>
    </row>
    <row r="60" spans="1:2" s="22" customFormat="1" ht="10.199999999999999" x14ac:dyDescent="0.2">
      <c r="A60" s="70" t="s">
        <v>37</v>
      </c>
    </row>
  </sheetData>
  <phoneticPr fontId="0" type="noConversion"/>
  <pageMargins left="0.74803149606299213" right="0.39370078740157483" top="0.59055118110236227" bottom="1.0629921259842521" header="0.39370078740157483" footer="0.39370078740157483"/>
  <pageSetup paperSize="9" orientation="portrait" r:id="rId1"/>
  <headerFooter alignWithMargins="0">
    <oddHeader xml:space="preserve">&amp;L&amp;G
</oddHeader>
    <oddFooter>&amp;LKela | Statistical Information Service&amp;3
&amp;G
&amp;10PO Box 450 | FIN-00101 HELSINKI | tilastot@kela.fi | www.kela.fi/statistics&amp;R
&amp;P(&amp;N)</oddFooter>
  </headerFooter>
  <rowBreaks count="1" manualBreakCount="1">
    <brk id="32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F35"/>
  <sheetViews>
    <sheetView zoomScaleNormal="100" workbookViewId="0">
      <pane xSplit="1" ySplit="4" topLeftCell="B5" activePane="bottomRight" state="frozen"/>
      <selection activeCell="A59" sqref="A59"/>
      <selection pane="topRight" activeCell="A59" sqref="A59"/>
      <selection pane="bottomLeft" activeCell="A59" sqref="A59"/>
      <selection pane="bottomRight" activeCell="B5" sqref="B5"/>
    </sheetView>
  </sheetViews>
  <sheetFormatPr defaultColWidth="9.109375" defaultRowHeight="13.2" x14ac:dyDescent="0.25"/>
  <cols>
    <col min="1" max="1" width="7.44140625" style="29" customWidth="1"/>
    <col min="2" max="2" width="12.5546875" style="17" bestFit="1" customWidth="1"/>
    <col min="3" max="3" width="11.109375" style="17" customWidth="1"/>
    <col min="4" max="4" width="23.109375" style="17" customWidth="1"/>
    <col min="5" max="5" width="9.6640625" style="17" bestFit="1" customWidth="1"/>
    <col min="6" max="16384" width="9.109375" style="17"/>
  </cols>
  <sheetData>
    <row r="1" spans="1:6" s="4" customFormat="1" ht="17.399999999999999" x14ac:dyDescent="0.3">
      <c r="A1" s="2" t="s">
        <v>3</v>
      </c>
      <c r="B1" s="4" t="s">
        <v>33</v>
      </c>
    </row>
    <row r="2" spans="1:6" ht="6.75" customHeight="1" x14ac:dyDescent="0.25">
      <c r="B2" s="54" t="str">
        <f>CONCATENATE(LEFT(B1,LEN(B1)-9),"1995–",(RIGHT(B1,4)))</f>
        <v>Conscript’s allowance by recipients 1995–2022</v>
      </c>
      <c r="F2" s="94"/>
    </row>
    <row r="3" spans="1:6" x14ac:dyDescent="0.25">
      <c r="A3" s="64" t="s">
        <v>10</v>
      </c>
      <c r="B3" s="92" t="s">
        <v>14</v>
      </c>
      <c r="C3" s="92"/>
      <c r="D3" s="92"/>
      <c r="E3" s="92"/>
      <c r="F3" s="95"/>
    </row>
    <row r="4" spans="1:6" s="20" customFormat="1" ht="25.5" customHeight="1" x14ac:dyDescent="0.25">
      <c r="A4" s="31"/>
      <c r="B4" s="93" t="s">
        <v>15</v>
      </c>
      <c r="C4" s="79" t="s">
        <v>26</v>
      </c>
      <c r="D4" s="80" t="s">
        <v>27</v>
      </c>
      <c r="E4" s="80" t="s">
        <v>28</v>
      </c>
    </row>
    <row r="5" spans="1:6" ht="18" customHeight="1" x14ac:dyDescent="0.25">
      <c r="A5" s="29">
        <v>1994</v>
      </c>
      <c r="B5" s="74">
        <v>7807</v>
      </c>
      <c r="C5" s="74">
        <v>5807</v>
      </c>
      <c r="D5" s="81">
        <v>781</v>
      </c>
      <c r="E5" s="75">
        <v>1250</v>
      </c>
    </row>
    <row r="6" spans="1:6" x14ac:dyDescent="0.25">
      <c r="A6" s="29">
        <v>1995</v>
      </c>
      <c r="B6" s="74">
        <v>8609</v>
      </c>
      <c r="C6" s="74">
        <v>6635</v>
      </c>
      <c r="D6" s="81">
        <v>946</v>
      </c>
      <c r="E6" s="75">
        <v>1095</v>
      </c>
    </row>
    <row r="7" spans="1:6" x14ac:dyDescent="0.25">
      <c r="A7" s="29">
        <v>1996</v>
      </c>
      <c r="B7" s="74">
        <v>10063</v>
      </c>
      <c r="C7" s="74">
        <v>8115</v>
      </c>
      <c r="D7" s="81">
        <v>1003</v>
      </c>
      <c r="E7" s="75">
        <v>994</v>
      </c>
    </row>
    <row r="8" spans="1:6" x14ac:dyDescent="0.25">
      <c r="A8" s="29">
        <v>1997</v>
      </c>
      <c r="B8" s="74">
        <v>11077</v>
      </c>
      <c r="C8" s="74">
        <v>9049</v>
      </c>
      <c r="D8" s="81">
        <v>1110</v>
      </c>
      <c r="E8" s="75">
        <v>963</v>
      </c>
    </row>
    <row r="9" spans="1:6" x14ac:dyDescent="0.25">
      <c r="A9" s="29">
        <v>1998</v>
      </c>
      <c r="B9" s="74">
        <v>10952</v>
      </c>
      <c r="C9" s="74">
        <v>9055</v>
      </c>
      <c r="D9" s="81">
        <v>1109</v>
      </c>
      <c r="E9" s="75">
        <v>835</v>
      </c>
    </row>
    <row r="10" spans="1:6" ht="18" customHeight="1" x14ac:dyDescent="0.25">
      <c r="A10" s="29">
        <v>1999</v>
      </c>
      <c r="B10" s="74">
        <v>11198</v>
      </c>
      <c r="C10" s="74">
        <v>9275</v>
      </c>
      <c r="D10" s="81">
        <v>1083</v>
      </c>
      <c r="E10" s="75">
        <v>882</v>
      </c>
    </row>
    <row r="11" spans="1:6" x14ac:dyDescent="0.25">
      <c r="A11" s="29">
        <v>2000</v>
      </c>
      <c r="B11" s="74">
        <v>10612</v>
      </c>
      <c r="C11" s="74">
        <v>8791</v>
      </c>
      <c r="D11" s="81">
        <v>973</v>
      </c>
      <c r="E11" s="75">
        <v>888</v>
      </c>
    </row>
    <row r="12" spans="1:6" x14ac:dyDescent="0.25">
      <c r="A12" s="29">
        <v>2001</v>
      </c>
      <c r="B12" s="74">
        <v>10576</v>
      </c>
      <c r="C12" s="74">
        <v>8735</v>
      </c>
      <c r="D12" s="81">
        <v>988</v>
      </c>
      <c r="E12" s="75">
        <v>894</v>
      </c>
    </row>
    <row r="13" spans="1:6" x14ac:dyDescent="0.25">
      <c r="A13" s="29">
        <v>2002</v>
      </c>
      <c r="B13" s="74">
        <v>11775</v>
      </c>
      <c r="C13" s="74">
        <v>9759</v>
      </c>
      <c r="D13" s="81">
        <v>1047</v>
      </c>
      <c r="E13" s="75">
        <v>1006</v>
      </c>
    </row>
    <row r="14" spans="1:6" x14ac:dyDescent="0.25">
      <c r="A14" s="29">
        <v>2003</v>
      </c>
      <c r="B14" s="74">
        <v>11692</v>
      </c>
      <c r="C14" s="74">
        <v>9713</v>
      </c>
      <c r="D14" s="81">
        <v>1009</v>
      </c>
      <c r="E14" s="75">
        <v>996</v>
      </c>
    </row>
    <row r="15" spans="1:6" ht="18" customHeight="1" x14ac:dyDescent="0.25">
      <c r="A15" s="29">
        <v>2004</v>
      </c>
      <c r="B15" s="74">
        <v>12343</v>
      </c>
      <c r="C15" s="74">
        <v>10311</v>
      </c>
      <c r="D15" s="81">
        <v>1066</v>
      </c>
      <c r="E15" s="75">
        <v>1001</v>
      </c>
    </row>
    <row r="16" spans="1:6" x14ac:dyDescent="0.25">
      <c r="A16" s="29">
        <v>2005</v>
      </c>
      <c r="B16" s="74">
        <v>12242</v>
      </c>
      <c r="C16" s="74">
        <v>10217</v>
      </c>
      <c r="D16" s="81">
        <v>1084</v>
      </c>
      <c r="E16" s="75">
        <v>974</v>
      </c>
    </row>
    <row r="17" spans="1:5" x14ac:dyDescent="0.25">
      <c r="A17" s="29">
        <v>2006</v>
      </c>
      <c r="B17" s="74">
        <v>12421</v>
      </c>
      <c r="C17" s="74">
        <v>10394</v>
      </c>
      <c r="D17" s="81">
        <v>1105</v>
      </c>
      <c r="E17" s="75">
        <v>967</v>
      </c>
    </row>
    <row r="18" spans="1:5" x14ac:dyDescent="0.25">
      <c r="A18" s="29">
        <v>2007</v>
      </c>
      <c r="B18" s="74">
        <v>12226</v>
      </c>
      <c r="C18" s="74">
        <v>10399</v>
      </c>
      <c r="D18" s="81">
        <v>1028</v>
      </c>
      <c r="E18" s="75">
        <v>880</v>
      </c>
    </row>
    <row r="19" spans="1:5" x14ac:dyDescent="0.25">
      <c r="A19" s="29">
        <v>2008</v>
      </c>
      <c r="B19" s="74">
        <v>12515</v>
      </c>
      <c r="C19" s="74">
        <v>10760</v>
      </c>
      <c r="D19" s="81">
        <v>1001</v>
      </c>
      <c r="E19" s="75">
        <v>796</v>
      </c>
    </row>
    <row r="20" spans="1:5" ht="18" customHeight="1" x14ac:dyDescent="0.25">
      <c r="A20" s="29">
        <v>2009</v>
      </c>
      <c r="B20" s="74">
        <v>12624</v>
      </c>
      <c r="C20" s="74">
        <v>11035</v>
      </c>
      <c r="D20" s="81">
        <v>884</v>
      </c>
      <c r="E20" s="75">
        <v>742</v>
      </c>
    </row>
    <row r="21" spans="1:5" x14ac:dyDescent="0.25">
      <c r="A21" s="29">
        <v>2010</v>
      </c>
      <c r="B21" s="74">
        <v>12839</v>
      </c>
      <c r="C21" s="74">
        <v>11256</v>
      </c>
      <c r="D21" s="81">
        <v>883</v>
      </c>
      <c r="E21" s="75">
        <v>738</v>
      </c>
    </row>
    <row r="22" spans="1:5" x14ac:dyDescent="0.25">
      <c r="A22" s="29">
        <v>2011</v>
      </c>
      <c r="B22" s="76">
        <v>12591</v>
      </c>
      <c r="C22" s="76">
        <v>10994</v>
      </c>
      <c r="D22" s="82">
        <v>951</v>
      </c>
      <c r="E22" s="77">
        <v>698</v>
      </c>
    </row>
    <row r="23" spans="1:5" x14ac:dyDescent="0.25">
      <c r="A23" s="29">
        <v>2012</v>
      </c>
      <c r="B23" s="76">
        <v>12373</v>
      </c>
      <c r="C23" s="76">
        <v>10840</v>
      </c>
      <c r="D23" s="82">
        <v>985</v>
      </c>
      <c r="E23" s="75">
        <v>616</v>
      </c>
    </row>
    <row r="24" spans="1:5" x14ac:dyDescent="0.25">
      <c r="A24" s="29">
        <v>2013</v>
      </c>
      <c r="B24" s="78">
        <v>12017</v>
      </c>
      <c r="C24" s="78">
        <v>10465</v>
      </c>
      <c r="D24" s="82">
        <v>1025</v>
      </c>
      <c r="E24" s="75">
        <v>616</v>
      </c>
    </row>
    <row r="25" spans="1:5" ht="18" customHeight="1" x14ac:dyDescent="0.25">
      <c r="A25" s="29">
        <v>2014</v>
      </c>
      <c r="B25" s="78">
        <v>9512</v>
      </c>
      <c r="C25" s="78">
        <v>8133</v>
      </c>
      <c r="D25" s="83">
        <v>964</v>
      </c>
      <c r="E25" s="77">
        <v>499</v>
      </c>
    </row>
    <row r="26" spans="1:5" x14ac:dyDescent="0.25">
      <c r="A26" s="29">
        <v>2015</v>
      </c>
      <c r="B26" s="78">
        <v>9296</v>
      </c>
      <c r="C26" s="78">
        <v>7989</v>
      </c>
      <c r="D26" s="83">
        <v>867</v>
      </c>
      <c r="E26" s="77">
        <v>503</v>
      </c>
    </row>
    <row r="27" spans="1:5" x14ac:dyDescent="0.25">
      <c r="A27" s="29">
        <v>2016</v>
      </c>
      <c r="B27" s="78">
        <v>9192</v>
      </c>
      <c r="C27" s="78">
        <v>7961</v>
      </c>
      <c r="D27" s="83">
        <v>828</v>
      </c>
      <c r="E27" s="77">
        <v>464</v>
      </c>
    </row>
    <row r="28" spans="1:5" x14ac:dyDescent="0.25">
      <c r="A28" s="29">
        <v>2017</v>
      </c>
      <c r="B28" s="78">
        <v>8938</v>
      </c>
      <c r="C28" s="78">
        <v>7881</v>
      </c>
      <c r="D28" s="83">
        <v>697</v>
      </c>
      <c r="E28" s="77">
        <v>411</v>
      </c>
    </row>
    <row r="29" spans="1:5" x14ac:dyDescent="0.25">
      <c r="A29" s="29">
        <v>2018</v>
      </c>
      <c r="B29" s="78">
        <v>8743</v>
      </c>
      <c r="C29" s="78">
        <v>7873</v>
      </c>
      <c r="D29" s="83">
        <v>582</v>
      </c>
      <c r="E29" s="77">
        <v>352</v>
      </c>
    </row>
    <row r="30" spans="1:5" x14ac:dyDescent="0.25">
      <c r="A30" s="29">
        <v>2019</v>
      </c>
      <c r="B30" s="78">
        <v>8830</v>
      </c>
      <c r="C30" s="78">
        <v>8087</v>
      </c>
      <c r="D30" s="83">
        <v>503</v>
      </c>
      <c r="E30" s="77">
        <v>301</v>
      </c>
    </row>
    <row r="31" spans="1:5" ht="18" customHeight="1" x14ac:dyDescent="0.25">
      <c r="A31" s="29">
        <v>2020</v>
      </c>
      <c r="B31" s="78">
        <v>9103</v>
      </c>
      <c r="C31" s="78">
        <v>8376</v>
      </c>
      <c r="D31" s="83">
        <v>504</v>
      </c>
      <c r="E31" s="77">
        <v>267</v>
      </c>
    </row>
    <row r="32" spans="1:5" ht="12.75" customHeight="1" x14ac:dyDescent="0.25">
      <c r="A32" s="29">
        <v>2021</v>
      </c>
      <c r="B32" s="78">
        <v>9280</v>
      </c>
      <c r="C32" s="78">
        <v>8544</v>
      </c>
      <c r="D32" s="83">
        <v>531</v>
      </c>
      <c r="E32" s="77">
        <v>246</v>
      </c>
    </row>
    <row r="33" spans="1:5" ht="13.2" customHeight="1" x14ac:dyDescent="0.25">
      <c r="A33" s="29">
        <v>2022</v>
      </c>
      <c r="B33" s="78">
        <v>9501</v>
      </c>
      <c r="C33" s="78">
        <v>9040</v>
      </c>
      <c r="D33" s="83">
        <v>529</v>
      </c>
      <c r="E33" s="77">
        <v>230</v>
      </c>
    </row>
    <row r="34" spans="1:5" s="22" customFormat="1" ht="10.199999999999999" x14ac:dyDescent="0.2">
      <c r="A34" s="32"/>
      <c r="B34" s="25"/>
    </row>
    <row r="35" spans="1:5" s="22" customFormat="1" ht="10.199999999999999" x14ac:dyDescent="0.2">
      <c r="A35" s="70" t="s">
        <v>37</v>
      </c>
    </row>
  </sheetData>
  <pageMargins left="0.74803149606299213" right="0.39370078740157483" top="0.59055118110236227" bottom="1.0629921259842521" header="0.39370078740157483" footer="0.39370078740157483"/>
  <pageSetup paperSize="9" orientation="portrait" r:id="rId1"/>
  <headerFooter alignWithMargins="0">
    <oddHeader xml:space="preserve">&amp;L&amp;G
</oddHeader>
    <oddFooter>&amp;LKela | Statistical Information Service&amp;3
&amp;G
&amp;10PO Box 450 | FIN-00101 HELSINKI | tilastot@kela.fi | www.kela.fi/statistics&amp;R
&amp;P(&amp;N)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C57"/>
  <sheetViews>
    <sheetView zoomScaleNormal="100" workbookViewId="0">
      <pane xSplit="1" ySplit="4" topLeftCell="B5" activePane="bottomRight" state="frozen"/>
      <selection activeCell="A59" sqref="A59"/>
      <selection pane="topRight" activeCell="A59" sqref="A59"/>
      <selection pane="bottomLeft" activeCell="A59" sqref="A59"/>
      <selection pane="bottomRight" activeCell="B5" sqref="B5"/>
    </sheetView>
  </sheetViews>
  <sheetFormatPr defaultColWidth="9.109375" defaultRowHeight="13.2" x14ac:dyDescent="0.25"/>
  <cols>
    <col min="1" max="1" width="7.44140625" style="29" customWidth="1"/>
    <col min="2" max="2" width="12.88671875" style="17" customWidth="1"/>
    <col min="3" max="3" width="14.109375" style="17" customWidth="1"/>
    <col min="4" max="16384" width="9.109375" style="17"/>
  </cols>
  <sheetData>
    <row r="1" spans="1:3" s="4" customFormat="1" ht="17.399999999999999" x14ac:dyDescent="0.3">
      <c r="A1" s="2" t="s">
        <v>4</v>
      </c>
      <c r="B1" s="4" t="s">
        <v>34</v>
      </c>
    </row>
    <row r="2" spans="1:3" ht="6.75" customHeight="1" x14ac:dyDescent="0.25"/>
    <row r="3" spans="1:3" x14ac:dyDescent="0.25">
      <c r="A3" s="64" t="s">
        <v>10</v>
      </c>
      <c r="B3" s="99" t="s">
        <v>19</v>
      </c>
      <c r="C3" s="100"/>
    </row>
    <row r="4" spans="1:3" s="20" customFormat="1" ht="12.75" customHeight="1" x14ac:dyDescent="0.25">
      <c r="A4" s="31"/>
      <c r="B4" s="35" t="str">
        <f>"At "&amp;RIGHT(B1,4)&amp;" prices"</f>
        <v>At 2022 prices</v>
      </c>
      <c r="C4" s="96" t="s">
        <v>20</v>
      </c>
    </row>
    <row r="5" spans="1:3" ht="18" customHeight="1" x14ac:dyDescent="0.25">
      <c r="A5" s="29">
        <v>1975</v>
      </c>
      <c r="B5" s="71">
        <f>C5*'Inflation factors 2022'!$B41</f>
        <v>17.619365151861157</v>
      </c>
      <c r="C5" s="36">
        <v>3.2</v>
      </c>
    </row>
    <row r="6" spans="1:3" x14ac:dyDescent="0.25">
      <c r="A6" s="29">
        <v>1976</v>
      </c>
      <c r="B6" s="71">
        <f>C6*'Inflation factors 2022'!$B42</f>
        <v>19.743379269023368</v>
      </c>
      <c r="C6" s="36">
        <v>4.0999999999999996</v>
      </c>
    </row>
    <row r="7" spans="1:3" x14ac:dyDescent="0.25">
      <c r="A7" s="29">
        <v>1977</v>
      </c>
      <c r="B7" s="71">
        <f>C7*'Inflation factors 2022'!$B43</f>
        <v>16.66954440702003</v>
      </c>
      <c r="C7" s="36">
        <v>3.9</v>
      </c>
    </row>
    <row r="8" spans="1:3" x14ac:dyDescent="0.25">
      <c r="A8" s="29">
        <v>1978</v>
      </c>
      <c r="B8" s="71">
        <f>C8*'Inflation factors 2022'!$B44</f>
        <v>13.909428053403659</v>
      </c>
      <c r="C8" s="36">
        <v>3.5</v>
      </c>
    </row>
    <row r="9" spans="1:3" x14ac:dyDescent="0.25">
      <c r="A9" s="29">
        <v>1979</v>
      </c>
      <c r="B9" s="71">
        <f>C9*'Inflation factors 2022'!$B45</f>
        <v>11.1110599078341</v>
      </c>
      <c r="C9" s="36">
        <v>3</v>
      </c>
    </row>
    <row r="10" spans="1:3" ht="18" customHeight="1" x14ac:dyDescent="0.25">
      <c r="A10" s="29">
        <v>1980</v>
      </c>
      <c r="B10" s="71">
        <f>C10*'Inflation factors 2022'!$B46</f>
        <v>11.618959107806692</v>
      </c>
      <c r="C10" s="36">
        <v>3.5</v>
      </c>
    </row>
    <row r="11" spans="1:3" x14ac:dyDescent="0.25">
      <c r="A11" s="29">
        <v>1981</v>
      </c>
      <c r="B11" s="71">
        <f>C11*'Inflation factors 2022'!$B47</f>
        <v>14.817477876106196</v>
      </c>
      <c r="C11" s="36">
        <v>5</v>
      </c>
    </row>
    <row r="12" spans="1:3" x14ac:dyDescent="0.25">
      <c r="A12" s="29">
        <v>1982</v>
      </c>
      <c r="B12" s="71">
        <f>C12*'Inflation factors 2022'!$B48</f>
        <v>14.100000000000001</v>
      </c>
      <c r="C12" s="36">
        <v>5.2</v>
      </c>
    </row>
    <row r="13" spans="1:3" x14ac:dyDescent="0.25">
      <c r="A13" s="29">
        <v>1983</v>
      </c>
      <c r="B13" s="71">
        <f>C13*'Inflation factors 2022'!$B49</f>
        <v>13.489370078740158</v>
      </c>
      <c r="C13" s="36">
        <v>5.4</v>
      </c>
    </row>
    <row r="14" spans="1:3" x14ac:dyDescent="0.25">
      <c r="A14" s="29">
        <v>1984</v>
      </c>
      <c r="B14" s="71">
        <f>C14*'Inflation factors 2022'!$B50</f>
        <v>12.374193860753365</v>
      </c>
      <c r="C14" s="36">
        <v>5.3</v>
      </c>
    </row>
    <row r="15" spans="1:3" ht="18" customHeight="1" x14ac:dyDescent="0.25">
      <c r="A15" s="29">
        <v>1985</v>
      </c>
      <c r="B15" s="71">
        <f>C15*'Inflation factors 2022'!$B51</f>
        <v>11.466727638558625</v>
      </c>
      <c r="C15" s="36">
        <v>5.2</v>
      </c>
    </row>
    <row r="16" spans="1:3" x14ac:dyDescent="0.25">
      <c r="A16" s="29">
        <v>1986</v>
      </c>
      <c r="B16" s="71">
        <f>C16*'Inflation factors 2022'!$B52</f>
        <v>10.004564315352697</v>
      </c>
      <c r="C16" s="36">
        <v>4.7</v>
      </c>
    </row>
    <row r="17" spans="1:3" x14ac:dyDescent="0.25">
      <c r="A17" s="29">
        <v>1987</v>
      </c>
      <c r="B17" s="71">
        <f>C17*'Inflation factors 2022'!$B53</f>
        <v>9.2402912621359228</v>
      </c>
      <c r="C17" s="36">
        <v>4.5</v>
      </c>
    </row>
    <row r="18" spans="1:3" x14ac:dyDescent="0.25">
      <c r="A18" s="29">
        <v>1988</v>
      </c>
      <c r="B18" s="71">
        <f>C18*'Inflation factors 2022'!$B54</f>
        <v>7.6337798343886991</v>
      </c>
      <c r="C18" s="36">
        <v>3.9</v>
      </c>
    </row>
    <row r="19" spans="1:3" x14ac:dyDescent="0.25">
      <c r="A19" s="29">
        <v>1989</v>
      </c>
      <c r="B19" s="71">
        <f>C19*'Inflation factors 2022'!$B55</f>
        <v>6.7949348769898705</v>
      </c>
      <c r="C19" s="36">
        <v>3.7</v>
      </c>
    </row>
    <row r="20" spans="1:3" ht="18" customHeight="1" x14ac:dyDescent="0.25">
      <c r="A20" s="29">
        <v>1990</v>
      </c>
      <c r="B20" s="71">
        <f>C20*'Inflation factors 2022'!$B56</f>
        <v>6.4051335439402646</v>
      </c>
      <c r="C20" s="36">
        <v>3.7</v>
      </c>
    </row>
    <row r="21" spans="1:3" x14ac:dyDescent="0.25">
      <c r="A21" s="29">
        <v>1991</v>
      </c>
      <c r="B21" s="71">
        <f>C21*'Inflation factors 2022'!$B57</f>
        <v>7.3149279459422187</v>
      </c>
      <c r="C21" s="36">
        <v>4.4000000000000004</v>
      </c>
    </row>
    <row r="22" spans="1:3" x14ac:dyDescent="0.25">
      <c r="A22" s="29">
        <v>1992</v>
      </c>
      <c r="B22" s="71">
        <f>C22*'Inflation factors 2022'!$B58</f>
        <v>8.4258870967741935</v>
      </c>
      <c r="C22" s="36">
        <v>5.2</v>
      </c>
    </row>
    <row r="23" spans="1:3" x14ac:dyDescent="0.25">
      <c r="A23" s="29">
        <v>1993</v>
      </c>
      <c r="B23" s="71">
        <f>C23*'Inflation factors 2022'!$B59</f>
        <v>8.5696965707891799</v>
      </c>
      <c r="C23" s="36">
        <v>5.4</v>
      </c>
    </row>
    <row r="24" spans="1:3" x14ac:dyDescent="0.25">
      <c r="A24" s="29">
        <v>1994</v>
      </c>
      <c r="B24" s="71">
        <f>C24*'Inflation factors 2022'!$B60</f>
        <v>10.718168423557755</v>
      </c>
      <c r="C24" s="36">
        <v>6.827159</v>
      </c>
    </row>
    <row r="25" spans="1:3" ht="18" customHeight="1" x14ac:dyDescent="0.25">
      <c r="A25" s="29">
        <v>1995</v>
      </c>
      <c r="B25" s="71">
        <f>C25*'Inflation factors 2022'!$B61</f>
        <v>12.088954420594492</v>
      </c>
      <c r="C25" s="36">
        <v>7.7760189999999998</v>
      </c>
    </row>
    <row r="26" spans="1:3" x14ac:dyDescent="0.25">
      <c r="A26" s="29">
        <v>1996</v>
      </c>
      <c r="B26" s="71">
        <f>C26*'Inflation factors 2022'!$B62</f>
        <v>13.030741183922046</v>
      </c>
      <c r="C26" s="36">
        <v>8.4304480000000002</v>
      </c>
    </row>
    <row r="27" spans="1:3" x14ac:dyDescent="0.25">
      <c r="A27" s="29">
        <v>1997</v>
      </c>
      <c r="B27" s="71">
        <f>C27*'Inflation factors 2022'!$B63</f>
        <v>14.647256919642855</v>
      </c>
      <c r="C27" s="36">
        <v>9.5935249999999996</v>
      </c>
    </row>
    <row r="28" spans="1:3" x14ac:dyDescent="0.25">
      <c r="A28" s="29">
        <v>1998</v>
      </c>
      <c r="B28" s="71">
        <f>C28*'Inflation factors 2022'!$B64</f>
        <v>14.497362829524166</v>
      </c>
      <c r="C28" s="36">
        <v>9.6288319999999992</v>
      </c>
    </row>
    <row r="29" spans="1:3" x14ac:dyDescent="0.25">
      <c r="A29" s="29">
        <v>1999</v>
      </c>
      <c r="B29" s="71">
        <f>C29*'Inflation factors 2022'!$B65</f>
        <v>13.849199148333334</v>
      </c>
      <c r="C29" s="36">
        <v>9.3051729999999999</v>
      </c>
    </row>
    <row r="30" spans="1:3" ht="18" customHeight="1" x14ac:dyDescent="0.25">
      <c r="A30" s="29">
        <v>2000</v>
      </c>
      <c r="B30" s="71">
        <f>C30*'Inflation factors 2022'!$B66</f>
        <v>14.014046105285161</v>
      </c>
      <c r="C30" s="36">
        <v>9.7327030000000008</v>
      </c>
    </row>
    <row r="31" spans="1:3" x14ac:dyDescent="0.25">
      <c r="A31" s="29">
        <v>2001</v>
      </c>
      <c r="B31" s="71">
        <f>C31*'Inflation factors 2022'!$B67</f>
        <v>15.825453739783445</v>
      </c>
      <c r="C31" s="36">
        <v>11.274922</v>
      </c>
    </row>
    <row r="32" spans="1:3" x14ac:dyDescent="0.25">
      <c r="A32" s="29">
        <v>2002</v>
      </c>
      <c r="B32" s="71">
        <f>C32*'Inflation factors 2022'!$B68</f>
        <v>17.695718713671539</v>
      </c>
      <c r="C32" s="36">
        <v>12.80336</v>
      </c>
    </row>
    <row r="33" spans="1:3" x14ac:dyDescent="0.25">
      <c r="A33" s="29">
        <v>2003</v>
      </c>
      <c r="B33" s="71">
        <f>C33*'Inflation factors 2022'!$B69</f>
        <v>18.006828624957379</v>
      </c>
      <c r="C33" s="36">
        <v>13.142721999999999</v>
      </c>
    </row>
    <row r="34" spans="1:3" x14ac:dyDescent="0.25">
      <c r="A34" s="29">
        <v>2004</v>
      </c>
      <c r="B34" s="71">
        <f>C34*'Inflation factors 2022'!$B70</f>
        <v>19.731205601837672</v>
      </c>
      <c r="C34" s="36">
        <v>14.428305999999999</v>
      </c>
    </row>
    <row r="35" spans="1:3" ht="18" customHeight="1" x14ac:dyDescent="0.25">
      <c r="A35" s="29">
        <v>2005</v>
      </c>
      <c r="B35" s="71">
        <f>C35*'Inflation factors 2022'!$B71</f>
        <v>20.608851149974694</v>
      </c>
      <c r="C35" s="36">
        <v>15.2</v>
      </c>
    </row>
    <row r="36" spans="1:3" x14ac:dyDescent="0.25">
      <c r="A36" s="29">
        <v>2006</v>
      </c>
      <c r="B36" s="71">
        <f>C36*'Inflation factors 2022'!$B72</f>
        <v>22.081184500165786</v>
      </c>
      <c r="C36" s="36">
        <v>16.572565000000001</v>
      </c>
    </row>
    <row r="37" spans="1:3" x14ac:dyDescent="0.25">
      <c r="A37" s="29">
        <v>2007</v>
      </c>
      <c r="B37" s="71">
        <f>C37*'Inflation factors 2022'!$B73</f>
        <v>21.736540583349864</v>
      </c>
      <c r="C37" s="36">
        <v>16.723189739999999</v>
      </c>
    </row>
    <row r="38" spans="1:3" x14ac:dyDescent="0.25">
      <c r="A38" s="29">
        <v>2008</v>
      </c>
      <c r="B38" s="71">
        <f>C38*'Inflation factors 2022'!$B74</f>
        <v>22.781191463963633</v>
      </c>
      <c r="C38" s="36">
        <v>18.238369989999999</v>
      </c>
    </row>
    <row r="39" spans="1:3" x14ac:dyDescent="0.25">
      <c r="A39" s="29">
        <v>2009</v>
      </c>
      <c r="B39" s="71">
        <f>C39*'Inflation factors 2022'!$B75</f>
        <v>23.480279720279722</v>
      </c>
      <c r="C39" s="36">
        <v>18.8</v>
      </c>
    </row>
    <row r="40" spans="1:3" ht="18" customHeight="1" x14ac:dyDescent="0.25">
      <c r="A40" s="29">
        <v>2010</v>
      </c>
      <c r="B40" s="71">
        <f>C40*'Inflation factors 2022'!$B76</f>
        <v>22.716663584646877</v>
      </c>
      <c r="C40" s="36">
        <v>18.410004000000001</v>
      </c>
    </row>
    <row r="41" spans="1:3" x14ac:dyDescent="0.25">
      <c r="A41" s="29">
        <v>2011</v>
      </c>
      <c r="B41" s="71">
        <f>C41*'Inflation factors 2022'!$B77</f>
        <v>22.668935127021815</v>
      </c>
      <c r="C41" s="36">
        <v>19.007833000000002</v>
      </c>
    </row>
    <row r="42" spans="1:3" x14ac:dyDescent="0.25">
      <c r="A42" s="29">
        <v>2012</v>
      </c>
      <c r="B42" s="72">
        <f>C42*'Inflation factors 2022'!$B78</f>
        <v>23.361255201780128</v>
      </c>
      <c r="C42" s="37">
        <v>20.138679</v>
      </c>
    </row>
    <row r="43" spans="1:3" x14ac:dyDescent="0.25">
      <c r="A43" s="29">
        <v>2013</v>
      </c>
      <c r="B43" s="71">
        <f>C43*'Inflation factors 2022'!$B79</f>
        <v>21.85684497226568</v>
      </c>
      <c r="C43" s="36">
        <v>19.120999999999999</v>
      </c>
    </row>
    <row r="44" spans="1:3" x14ac:dyDescent="0.25">
      <c r="A44" s="29">
        <v>2014</v>
      </c>
      <c r="B44" s="71">
        <f>C44*'Inflation factors 2022'!$B80</f>
        <v>20.233416282440878</v>
      </c>
      <c r="C44" s="36">
        <v>17.884557579999999</v>
      </c>
    </row>
    <row r="45" spans="1:3" ht="18" customHeight="1" x14ac:dyDescent="0.25">
      <c r="A45" s="29">
        <v>2015</v>
      </c>
      <c r="B45" s="71">
        <f>C45*'Inflation factors 2022'!$B81</f>
        <v>19.124287885367686</v>
      </c>
      <c r="C45" s="36">
        <v>16.869285999999999</v>
      </c>
    </row>
    <row r="46" spans="1:3" x14ac:dyDescent="0.25">
      <c r="A46" s="29">
        <v>2016</v>
      </c>
      <c r="B46" s="71">
        <f>C46*'Inflation factors 2022'!$B82</f>
        <v>18.137392434360944</v>
      </c>
      <c r="C46" s="36">
        <v>16.055928999999999</v>
      </c>
    </row>
    <row r="47" spans="1:3" x14ac:dyDescent="0.25">
      <c r="A47" s="29">
        <v>2017</v>
      </c>
      <c r="B47" s="71">
        <f>C47*'Inflation factors 2022'!$B83</f>
        <v>18.638724229679607</v>
      </c>
      <c r="C47" s="36">
        <v>16.624186659999999</v>
      </c>
    </row>
    <row r="48" spans="1:3" x14ac:dyDescent="0.25">
      <c r="A48" s="29">
        <v>2018</v>
      </c>
      <c r="B48" s="71">
        <f>C48*'Inflation factors 2022'!$B84</f>
        <v>16.529214160445761</v>
      </c>
      <c r="C48" s="36">
        <v>14.90241207</v>
      </c>
    </row>
    <row r="49" spans="1:3" x14ac:dyDescent="0.25">
      <c r="A49" s="29">
        <v>2019</v>
      </c>
      <c r="B49" s="71">
        <f>C49*'Inflation factors 2022'!$B85</f>
        <v>17.084252473657848</v>
      </c>
      <c r="C49" s="36">
        <v>15.560834</v>
      </c>
    </row>
    <row r="50" spans="1:3" ht="18" customHeight="1" x14ac:dyDescent="0.25">
      <c r="A50" s="29">
        <v>2020</v>
      </c>
      <c r="B50" s="71">
        <v>17.921240807936798</v>
      </c>
      <c r="C50" s="36">
        <v>16.370014000000001</v>
      </c>
    </row>
    <row r="51" spans="1:3" x14ac:dyDescent="0.25">
      <c r="A51" s="29">
        <v>2021</v>
      </c>
      <c r="B51" s="71">
        <v>18.294611173760444</v>
      </c>
      <c r="C51" s="36">
        <v>17.078309000000001</v>
      </c>
    </row>
    <row r="52" spans="1:3" ht="12.75" customHeight="1" x14ac:dyDescent="0.25">
      <c r="A52" s="29">
        <v>2022</v>
      </c>
      <c r="B52" s="71">
        <v>18.567616000000001</v>
      </c>
      <c r="C52" s="36">
        <v>18.567616000000001</v>
      </c>
    </row>
    <row r="53" spans="1:3" ht="4.5" customHeight="1" x14ac:dyDescent="0.25">
      <c r="B53" s="24"/>
      <c r="C53" s="24"/>
    </row>
    <row r="54" spans="1:3" s="22" customFormat="1" ht="10.199999999999999" x14ac:dyDescent="0.2">
      <c r="A54" s="32" t="s">
        <v>17</v>
      </c>
      <c r="B54" s="25"/>
      <c r="C54" s="25"/>
    </row>
    <row r="55" spans="1:3" s="22" customFormat="1" ht="7.5" customHeight="1" x14ac:dyDescent="0.2">
      <c r="A55" s="32"/>
      <c r="B55" s="25"/>
      <c r="C55" s="25"/>
    </row>
    <row r="56" spans="1:3" s="22" customFormat="1" ht="10.199999999999999" x14ac:dyDescent="0.2">
      <c r="A56" s="32" t="s">
        <v>18</v>
      </c>
    </row>
    <row r="57" spans="1:3" s="22" customFormat="1" ht="10.199999999999999" x14ac:dyDescent="0.2">
      <c r="A57" s="70" t="s">
        <v>37</v>
      </c>
    </row>
  </sheetData>
  <mergeCells count="1">
    <mergeCell ref="B3:C3"/>
  </mergeCells>
  <phoneticPr fontId="0" type="noConversion"/>
  <pageMargins left="0.74803149606299213" right="0.39370078740157483" top="0.59055118110236227" bottom="1.0629921259842521" header="0.39370078740157483" footer="0.39370078740157483"/>
  <pageSetup paperSize="9" orientation="portrait" r:id="rId1"/>
  <headerFooter alignWithMargins="0">
    <oddHeader xml:space="preserve">&amp;L&amp;G
</oddHeader>
    <oddFooter>&amp;LKela | Statistical Information Service&amp;3
&amp;G
&amp;10PO Box 450 | FIN-00101 HELSINKI | tilastot@kela.fi | www.kela.fi/statistics&amp;R
&amp;P(&amp;N)</oddFooter>
  </headerFooter>
  <rowBreaks count="1" manualBreakCount="1">
    <brk id="29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J36"/>
  <sheetViews>
    <sheetView zoomScaleNormal="100" workbookViewId="0">
      <pane xSplit="1" ySplit="4" topLeftCell="B5" activePane="bottomRight" state="frozen"/>
      <selection activeCell="A59" sqref="A59"/>
      <selection pane="topRight" activeCell="A59" sqref="A59"/>
      <selection pane="bottomLeft" activeCell="A59" sqref="A59"/>
      <selection pane="bottomRight" activeCell="B5" sqref="B5"/>
    </sheetView>
  </sheetViews>
  <sheetFormatPr defaultColWidth="9.109375" defaultRowHeight="13.2" x14ac:dyDescent="0.25"/>
  <cols>
    <col min="1" max="1" width="7.44140625" style="29" customWidth="1"/>
    <col min="2" max="2" width="14" style="17" customWidth="1"/>
    <col min="3" max="3" width="17.6640625" style="17" customWidth="1"/>
    <col min="4" max="4" width="17" style="17" customWidth="1"/>
    <col min="5" max="5" width="9.109375" style="17"/>
    <col min="6" max="6" width="6.109375" style="17" customWidth="1"/>
    <col min="7" max="7" width="14" style="17" customWidth="1"/>
    <col min="8" max="8" width="17.6640625" style="17" customWidth="1"/>
    <col min="9" max="9" width="17.44140625" style="17" customWidth="1"/>
    <col min="10" max="10" width="10.5546875" style="17" bestFit="1" customWidth="1"/>
    <col min="11" max="16384" width="9.109375" style="17"/>
  </cols>
  <sheetData>
    <row r="1" spans="1:10" s="4" customFormat="1" ht="17.399999999999999" x14ac:dyDescent="0.3">
      <c r="A1" s="2" t="s">
        <v>6</v>
      </c>
      <c r="B1" s="4" t="s">
        <v>35</v>
      </c>
    </row>
    <row r="2" spans="1:10" ht="6.75" customHeight="1" x14ac:dyDescent="0.25"/>
    <row r="3" spans="1:10" x14ac:dyDescent="0.25">
      <c r="A3" s="30" t="s">
        <v>10</v>
      </c>
      <c r="B3" s="49" t="s">
        <v>29</v>
      </c>
      <c r="C3" s="49"/>
      <c r="D3" s="41"/>
      <c r="F3" s="47" t="str">
        <f>A3</f>
        <v>Year</v>
      </c>
      <c r="G3" s="41" t="s">
        <v>30</v>
      </c>
      <c r="H3" s="41"/>
      <c r="I3" s="41"/>
      <c r="J3" s="41"/>
    </row>
    <row r="4" spans="1:10" s="44" customFormat="1" x14ac:dyDescent="0.25">
      <c r="A4" s="43"/>
      <c r="B4" s="45" t="s">
        <v>23</v>
      </c>
      <c r="C4" s="40" t="s">
        <v>24</v>
      </c>
      <c r="D4" s="46" t="s">
        <v>25</v>
      </c>
      <c r="F4" s="48"/>
      <c r="G4" s="97" t="str">
        <f>B4</f>
        <v>Basic allowance</v>
      </c>
      <c r="H4" s="97" t="str">
        <f>C4</f>
        <v>Housing allowance</v>
      </c>
      <c r="I4" s="97" t="str">
        <f>D4</f>
        <v>Special allowance</v>
      </c>
      <c r="J4" s="97" t="s">
        <v>22</v>
      </c>
    </row>
    <row r="5" spans="1:10" ht="18" customHeight="1" x14ac:dyDescent="0.25">
      <c r="A5" s="29">
        <f>F5</f>
        <v>1995</v>
      </c>
      <c r="B5" s="50">
        <f>G5/$G$5*100</f>
        <v>100</v>
      </c>
      <c r="C5" s="52">
        <f>H5/$H$5*100</f>
        <v>100</v>
      </c>
      <c r="D5" s="50">
        <f>I5/$I$5*100</f>
        <v>100</v>
      </c>
      <c r="F5" s="29">
        <v>1995</v>
      </c>
      <c r="G5" s="33">
        <v>1173105</v>
      </c>
      <c r="H5" s="33">
        <v>6103177</v>
      </c>
      <c r="I5" s="33">
        <v>254192</v>
      </c>
      <c r="J5" s="21">
        <v>7530474</v>
      </c>
    </row>
    <row r="6" spans="1:10" x14ac:dyDescent="0.25">
      <c r="A6" s="29">
        <f t="shared" ref="A6:A27" si="0">F6</f>
        <v>1996</v>
      </c>
      <c r="B6" s="50">
        <f>G6/$G$5*100</f>
        <v>95.558283359119599</v>
      </c>
      <c r="C6" s="52">
        <f>H6/$H$5*100</f>
        <v>107.66666278890486</v>
      </c>
      <c r="D6" s="50">
        <f>I6/$I$5*100</f>
        <v>91.913199471265813</v>
      </c>
      <c r="F6" s="29">
        <v>1996</v>
      </c>
      <c r="G6" s="33">
        <v>1120999</v>
      </c>
      <c r="H6" s="33">
        <v>6571087</v>
      </c>
      <c r="I6" s="33">
        <v>233636</v>
      </c>
      <c r="J6" s="21">
        <v>7925722</v>
      </c>
    </row>
    <row r="7" spans="1:10" x14ac:dyDescent="0.25">
      <c r="A7" s="29">
        <f t="shared" si="0"/>
        <v>1997</v>
      </c>
      <c r="B7" s="50">
        <f t="shared" ref="B7:B27" si="1">G7/$G$5*100</f>
        <v>108.40871021775544</v>
      </c>
      <c r="C7" s="52">
        <f t="shared" ref="C7:C27" si="2">H7/$H$5*100</f>
        <v>122.47722784379349</v>
      </c>
      <c r="D7" s="50">
        <f t="shared" ref="D7:D27" si="3">I7/$I$5*100</f>
        <v>86.483445584440105</v>
      </c>
      <c r="F7" s="29">
        <v>1997</v>
      </c>
      <c r="G7" s="33">
        <v>1271748</v>
      </c>
      <c r="H7" s="33">
        <v>7475002</v>
      </c>
      <c r="I7" s="33">
        <v>219834</v>
      </c>
      <c r="J7" s="21">
        <v>8966584</v>
      </c>
    </row>
    <row r="8" spans="1:10" x14ac:dyDescent="0.25">
      <c r="A8" s="29">
        <f t="shared" si="0"/>
        <v>1998</v>
      </c>
      <c r="B8" s="50">
        <f t="shared" si="1"/>
        <v>92.17495450108899</v>
      </c>
      <c r="C8" s="52">
        <f t="shared" si="2"/>
        <v>126.67414036984343</v>
      </c>
      <c r="D8" s="50">
        <f t="shared" si="3"/>
        <v>76.659375590105114</v>
      </c>
      <c r="F8" s="29">
        <v>1998</v>
      </c>
      <c r="G8" s="33">
        <v>1081309</v>
      </c>
      <c r="H8" s="33">
        <v>7731147</v>
      </c>
      <c r="I8" s="33">
        <v>194862</v>
      </c>
      <c r="J8" s="21">
        <v>9007318</v>
      </c>
    </row>
    <row r="9" spans="1:10" x14ac:dyDescent="0.25">
      <c r="A9" s="29">
        <f t="shared" si="0"/>
        <v>1999</v>
      </c>
      <c r="B9" s="50">
        <f t="shared" si="1"/>
        <v>95.592125172086043</v>
      </c>
      <c r="C9" s="52">
        <f t="shared" si="2"/>
        <v>120.23700115529994</v>
      </c>
      <c r="D9" s="50">
        <f t="shared" si="3"/>
        <v>76.111758041165729</v>
      </c>
      <c r="F9" s="29">
        <v>1999</v>
      </c>
      <c r="G9" s="33">
        <v>1121396</v>
      </c>
      <c r="H9" s="33">
        <v>7338277</v>
      </c>
      <c r="I9" s="33">
        <v>193470</v>
      </c>
      <c r="J9" s="21">
        <v>8653143</v>
      </c>
    </row>
    <row r="10" spans="1:10" ht="18" customHeight="1" x14ac:dyDescent="0.25">
      <c r="A10" s="29">
        <f t="shared" si="0"/>
        <v>2000</v>
      </c>
      <c r="B10" s="50">
        <f t="shared" si="1"/>
        <v>96.658781609489338</v>
      </c>
      <c r="C10" s="52">
        <f t="shared" si="2"/>
        <v>127.6568089046082</v>
      </c>
      <c r="D10" s="50">
        <f t="shared" si="3"/>
        <v>80.528104739724299</v>
      </c>
      <c r="F10" s="29">
        <v>2000</v>
      </c>
      <c r="G10" s="33">
        <v>1133909</v>
      </c>
      <c r="H10" s="33">
        <v>7791121</v>
      </c>
      <c r="I10" s="33">
        <v>204696</v>
      </c>
      <c r="J10" s="21">
        <v>9129726</v>
      </c>
    </row>
    <row r="11" spans="1:10" x14ac:dyDescent="0.25">
      <c r="A11" s="29">
        <f t="shared" si="0"/>
        <v>2001</v>
      </c>
      <c r="B11" s="50">
        <f t="shared" si="1"/>
        <v>108.74781029831088</v>
      </c>
      <c r="C11" s="52">
        <f t="shared" si="2"/>
        <v>153.1341135936251</v>
      </c>
      <c r="D11" s="50">
        <f t="shared" si="3"/>
        <v>105.17089444199661</v>
      </c>
      <c r="F11" s="29">
        <v>2001</v>
      </c>
      <c r="G11" s="33">
        <v>1275726</v>
      </c>
      <c r="H11" s="33">
        <v>9346046</v>
      </c>
      <c r="I11" s="33">
        <v>267336</v>
      </c>
      <c r="J11" s="21">
        <v>10889108</v>
      </c>
    </row>
    <row r="12" spans="1:10" x14ac:dyDescent="0.25">
      <c r="A12" s="29">
        <f t="shared" si="0"/>
        <v>2002</v>
      </c>
      <c r="B12" s="50">
        <f t="shared" si="1"/>
        <v>133.96047242147975</v>
      </c>
      <c r="C12" s="52">
        <f t="shared" si="2"/>
        <v>175.37571006051436</v>
      </c>
      <c r="D12" s="50">
        <f t="shared" si="3"/>
        <v>108.25753760936614</v>
      </c>
      <c r="F12" s="29">
        <v>2002</v>
      </c>
      <c r="G12" s="33">
        <v>1571497</v>
      </c>
      <c r="H12" s="33">
        <v>10703490</v>
      </c>
      <c r="I12" s="33">
        <v>275182</v>
      </c>
      <c r="J12" s="21">
        <v>12550169</v>
      </c>
    </row>
    <row r="13" spans="1:10" x14ac:dyDescent="0.25">
      <c r="A13" s="29">
        <f t="shared" si="0"/>
        <v>2003</v>
      </c>
      <c r="B13" s="50">
        <f t="shared" si="1"/>
        <v>122.81909973958001</v>
      </c>
      <c r="C13" s="52">
        <f t="shared" si="2"/>
        <v>185.07388856656129</v>
      </c>
      <c r="D13" s="50">
        <f t="shared" si="3"/>
        <v>102.19715805375465</v>
      </c>
      <c r="F13" s="29">
        <v>2003</v>
      </c>
      <c r="G13" s="33">
        <v>1440797</v>
      </c>
      <c r="H13" s="33">
        <v>11295387</v>
      </c>
      <c r="I13" s="33">
        <v>259777</v>
      </c>
      <c r="J13" s="21">
        <v>12995961</v>
      </c>
    </row>
    <row r="14" spans="1:10" x14ac:dyDescent="0.25">
      <c r="A14" s="29">
        <f t="shared" si="0"/>
        <v>2004</v>
      </c>
      <c r="B14" s="50">
        <f t="shared" si="1"/>
        <v>119.16622979187711</v>
      </c>
      <c r="C14" s="52">
        <f t="shared" si="2"/>
        <v>206.42761958239126</v>
      </c>
      <c r="D14" s="50">
        <f t="shared" si="3"/>
        <v>117.30856989991818</v>
      </c>
      <c r="F14" s="29">
        <v>2004</v>
      </c>
      <c r="G14" s="33">
        <v>1397945</v>
      </c>
      <c r="H14" s="33">
        <v>12598643</v>
      </c>
      <c r="I14" s="33">
        <v>298189</v>
      </c>
      <c r="J14" s="21">
        <v>14294777</v>
      </c>
    </row>
    <row r="15" spans="1:10" ht="18" customHeight="1" x14ac:dyDescent="0.25">
      <c r="A15" s="29">
        <f t="shared" si="0"/>
        <v>2005</v>
      </c>
      <c r="B15" s="50">
        <f t="shared" si="1"/>
        <v>122.16792188252543</v>
      </c>
      <c r="C15" s="52">
        <f t="shared" si="2"/>
        <v>220.15989377335771</v>
      </c>
      <c r="D15" s="50">
        <f t="shared" si="3"/>
        <v>103.48122678919871</v>
      </c>
      <c r="F15" s="29">
        <v>2005</v>
      </c>
      <c r="G15" s="33">
        <v>1433158</v>
      </c>
      <c r="H15" s="33">
        <v>13436748</v>
      </c>
      <c r="I15" s="33">
        <v>263041</v>
      </c>
      <c r="J15" s="21">
        <v>15132947</v>
      </c>
    </row>
    <row r="16" spans="1:10" x14ac:dyDescent="0.25">
      <c r="A16" s="29">
        <f t="shared" si="0"/>
        <v>2006</v>
      </c>
      <c r="B16" s="50">
        <f t="shared" si="1"/>
        <v>117.44916269217163</v>
      </c>
      <c r="C16" s="52">
        <f t="shared" si="2"/>
        <v>242.39036488700884</v>
      </c>
      <c r="D16" s="50">
        <f t="shared" si="3"/>
        <v>121.51169194939257</v>
      </c>
      <c r="F16" s="29">
        <v>2006</v>
      </c>
      <c r="G16" s="33">
        <v>1377802</v>
      </c>
      <c r="H16" s="33">
        <v>14793513</v>
      </c>
      <c r="I16" s="33">
        <v>308873</v>
      </c>
      <c r="J16" s="21">
        <v>16480188</v>
      </c>
    </row>
    <row r="17" spans="1:10" x14ac:dyDescent="0.25">
      <c r="A17" s="29">
        <f t="shared" si="0"/>
        <v>2007</v>
      </c>
      <c r="B17" s="50">
        <f t="shared" si="1"/>
        <v>114.88818136483947</v>
      </c>
      <c r="C17" s="52">
        <f t="shared" si="2"/>
        <v>246.16967523635643</v>
      </c>
      <c r="D17" s="50">
        <f t="shared" si="3"/>
        <v>95.159957827154273</v>
      </c>
      <c r="F17" s="29">
        <v>2007</v>
      </c>
      <c r="G17" s="33">
        <v>1347759</v>
      </c>
      <c r="H17" s="33">
        <v>15024171</v>
      </c>
      <c r="I17" s="33">
        <v>241889</v>
      </c>
      <c r="J17" s="21">
        <v>16613819</v>
      </c>
    </row>
    <row r="18" spans="1:10" x14ac:dyDescent="0.25">
      <c r="A18" s="29">
        <f t="shared" si="0"/>
        <v>2008</v>
      </c>
      <c r="B18" s="50">
        <f t="shared" si="1"/>
        <v>123.44651160808282</v>
      </c>
      <c r="C18" s="52">
        <f t="shared" si="2"/>
        <v>270.79179384769606</v>
      </c>
      <c r="D18" s="50">
        <f t="shared" si="3"/>
        <v>48.496974727764837</v>
      </c>
      <c r="F18" s="29">
        <v>2008</v>
      </c>
      <c r="G18" s="33">
        <v>1448157.2</v>
      </c>
      <c r="H18" s="33">
        <v>16526902.48</v>
      </c>
      <c r="I18" s="33">
        <v>123275.43</v>
      </c>
      <c r="J18" s="21">
        <v>18248041.690000001</v>
      </c>
    </row>
    <row r="19" spans="1:10" x14ac:dyDescent="0.25">
      <c r="A19" s="29">
        <f t="shared" si="0"/>
        <v>2009</v>
      </c>
      <c r="B19" s="50">
        <f t="shared" si="1"/>
        <v>118.22306613644984</v>
      </c>
      <c r="C19" s="52">
        <f t="shared" si="2"/>
        <v>282.35911771852591</v>
      </c>
      <c r="D19" s="50">
        <f t="shared" si="3"/>
        <v>54.650291905331407</v>
      </c>
      <c r="F19" s="29">
        <v>2009</v>
      </c>
      <c r="G19" s="33">
        <v>1386880.7</v>
      </c>
      <c r="H19" s="33">
        <v>17232876.73</v>
      </c>
      <c r="I19" s="33">
        <v>138916.67000000001</v>
      </c>
      <c r="J19" s="21">
        <v>18885876.510000002</v>
      </c>
    </row>
    <row r="20" spans="1:10" ht="18" customHeight="1" x14ac:dyDescent="0.25">
      <c r="A20" s="29">
        <f t="shared" si="0"/>
        <v>2010</v>
      </c>
      <c r="B20" s="50">
        <f t="shared" si="1"/>
        <v>119.32283810912065</v>
      </c>
      <c r="C20" s="52">
        <f t="shared" si="2"/>
        <v>275.54591665947095</v>
      </c>
      <c r="D20" s="50">
        <f t="shared" si="3"/>
        <v>49.420560049096743</v>
      </c>
      <c r="F20" s="29">
        <v>2010</v>
      </c>
      <c r="G20" s="33">
        <v>1399782.18</v>
      </c>
      <c r="H20" s="33">
        <v>16817055.010000002</v>
      </c>
      <c r="I20" s="33">
        <v>125623.11</v>
      </c>
      <c r="J20" s="21">
        <v>18410004.489999998</v>
      </c>
    </row>
    <row r="21" spans="1:10" x14ac:dyDescent="0.25">
      <c r="A21" s="29">
        <f t="shared" si="0"/>
        <v>2011</v>
      </c>
      <c r="B21" s="50">
        <f t="shared" si="1"/>
        <v>115.79340809219975</v>
      </c>
      <c r="C21" s="52">
        <f t="shared" si="2"/>
        <v>286.13105027103092</v>
      </c>
      <c r="D21" s="50">
        <f t="shared" si="3"/>
        <v>48.41068955749985</v>
      </c>
      <c r="F21" s="29">
        <v>2011</v>
      </c>
      <c r="G21" s="33">
        <v>1358378.26</v>
      </c>
      <c r="H21" s="33">
        <v>17463084.449999999</v>
      </c>
      <c r="I21" s="33">
        <v>123056.1</v>
      </c>
      <c r="J21" s="21">
        <v>19007833.800000001</v>
      </c>
    </row>
    <row r="22" spans="1:10" x14ac:dyDescent="0.25">
      <c r="A22" s="29">
        <f t="shared" si="0"/>
        <v>2012</v>
      </c>
      <c r="B22" s="50">
        <f t="shared" si="1"/>
        <v>109.27257321382145</v>
      </c>
      <c r="C22" s="52">
        <f t="shared" si="2"/>
        <v>306.34659850107579</v>
      </c>
      <c r="D22" s="50">
        <f t="shared" si="3"/>
        <v>43.047912601498084</v>
      </c>
      <c r="F22" s="29">
        <v>2012</v>
      </c>
      <c r="G22" s="33">
        <v>1281882.02</v>
      </c>
      <c r="H22" s="33">
        <v>18696875.140000001</v>
      </c>
      <c r="I22" s="33">
        <v>109424.35</v>
      </c>
      <c r="J22" s="21">
        <v>20138679.859999999</v>
      </c>
    </row>
    <row r="23" spans="1:10" x14ac:dyDescent="0.25">
      <c r="A23" s="29">
        <f t="shared" si="0"/>
        <v>2013</v>
      </c>
      <c r="B23" s="51">
        <f t="shared" si="1"/>
        <v>110.85376586068595</v>
      </c>
      <c r="C23" s="53">
        <f t="shared" si="2"/>
        <v>289.52835482241466</v>
      </c>
      <c r="D23" s="51">
        <f t="shared" si="3"/>
        <v>45.893808617108327</v>
      </c>
      <c r="F23" s="29">
        <v>2013</v>
      </c>
      <c r="G23" s="33">
        <v>1300431.07</v>
      </c>
      <c r="H23" s="33">
        <v>17670427.960000001</v>
      </c>
      <c r="I23" s="33">
        <v>116658.39</v>
      </c>
      <c r="J23" s="21">
        <v>19121760.609999999</v>
      </c>
    </row>
    <row r="24" spans="1:10" x14ac:dyDescent="0.25">
      <c r="A24" s="29">
        <f t="shared" si="0"/>
        <v>2014</v>
      </c>
      <c r="B24" s="50">
        <f t="shared" si="1"/>
        <v>104.91264550061588</v>
      </c>
      <c r="C24" s="52">
        <f t="shared" si="2"/>
        <v>270.4148668799873</v>
      </c>
      <c r="D24" s="50">
        <f t="shared" si="3"/>
        <v>42.88080270032102</v>
      </c>
      <c r="F24" s="29">
        <v>2014</v>
      </c>
      <c r="G24" s="33">
        <v>1230735.49</v>
      </c>
      <c r="H24" s="33">
        <v>16503897.960000001</v>
      </c>
      <c r="I24" s="33">
        <v>108999.57</v>
      </c>
      <c r="J24" s="21">
        <v>17884557.579999998</v>
      </c>
    </row>
    <row r="25" spans="1:10" ht="18" customHeight="1" x14ac:dyDescent="0.25">
      <c r="A25" s="29">
        <f t="shared" si="0"/>
        <v>2015</v>
      </c>
      <c r="B25" s="50">
        <f t="shared" si="1"/>
        <v>102.16777696796109</v>
      </c>
      <c r="C25" s="52">
        <f t="shared" si="2"/>
        <v>254.58791462217135</v>
      </c>
      <c r="D25" s="50">
        <f t="shared" si="3"/>
        <v>35.372305186630584</v>
      </c>
      <c r="F25" s="29">
        <v>2015</v>
      </c>
      <c r="G25" s="33">
        <v>1198535.3</v>
      </c>
      <c r="H25" s="33">
        <v>15537951.050000001</v>
      </c>
      <c r="I25" s="33">
        <v>89913.57</v>
      </c>
      <c r="J25" s="21">
        <v>16869285.870000001</v>
      </c>
    </row>
    <row r="26" spans="1:10" x14ac:dyDescent="0.25">
      <c r="A26" s="29">
        <f t="shared" si="0"/>
        <v>2016</v>
      </c>
      <c r="B26" s="50">
        <f t="shared" si="1"/>
        <v>87.867612873527946</v>
      </c>
      <c r="C26" s="52">
        <f t="shared" si="2"/>
        <v>244.25006189399389</v>
      </c>
      <c r="D26" s="50">
        <f t="shared" si="3"/>
        <v>36.753017404166926</v>
      </c>
      <c r="F26" s="29">
        <v>2016</v>
      </c>
      <c r="G26" s="33">
        <v>1030779.36</v>
      </c>
      <c r="H26" s="33">
        <v>14907013.6</v>
      </c>
      <c r="I26" s="33">
        <v>93423.23</v>
      </c>
      <c r="J26" s="21">
        <v>16055929.33</v>
      </c>
    </row>
    <row r="27" spans="1:10" x14ac:dyDescent="0.25">
      <c r="A27" s="29">
        <f t="shared" si="0"/>
        <v>2017</v>
      </c>
      <c r="B27" s="50">
        <f t="shared" si="1"/>
        <v>84.240735484035952</v>
      </c>
      <c r="C27" s="52">
        <f t="shared" si="2"/>
        <v>254.78414569985435</v>
      </c>
      <c r="D27" s="50">
        <f t="shared" si="3"/>
        <v>26.184455057594256</v>
      </c>
      <c r="F27" s="29">
        <v>2017</v>
      </c>
      <c r="G27" s="33">
        <v>988232.28</v>
      </c>
      <c r="H27" s="33">
        <v>15549927.380000001</v>
      </c>
      <c r="I27" s="33">
        <v>66558.789999999994</v>
      </c>
      <c r="J27" s="21">
        <v>16624186.66</v>
      </c>
    </row>
    <row r="28" spans="1:10" x14ac:dyDescent="0.25">
      <c r="A28" s="29">
        <f t="shared" ref="A28" si="4">F28</f>
        <v>2018</v>
      </c>
      <c r="B28" s="50">
        <f t="shared" ref="B28" si="5">G28/$G$5*100</f>
        <v>72.764172005063486</v>
      </c>
      <c r="C28" s="52">
        <f t="shared" ref="C28" si="6">H28/$H$5*100</f>
        <v>228.56994529242721</v>
      </c>
      <c r="D28" s="50">
        <f t="shared" ref="D28" si="7">I28/$I$5*100</f>
        <v>28.345046264241201</v>
      </c>
      <c r="F28" s="29">
        <v>2018</v>
      </c>
      <c r="G28" s="33">
        <v>853600.14</v>
      </c>
      <c r="H28" s="33">
        <v>13950028.33</v>
      </c>
      <c r="I28" s="33">
        <v>72050.84</v>
      </c>
      <c r="J28" s="21">
        <v>14902412.07</v>
      </c>
    </row>
    <row r="29" spans="1:10" x14ac:dyDescent="0.25">
      <c r="A29" s="29">
        <f t="shared" ref="A29:A32" si="8">F29</f>
        <v>2019</v>
      </c>
      <c r="B29" s="50">
        <f t="shared" ref="B29" si="9">G29/$G$5*100</f>
        <v>55.095040938364427</v>
      </c>
      <c r="C29" s="52">
        <f t="shared" ref="C29" si="10">H29/$H$5*100</f>
        <v>243.13063638822862</v>
      </c>
      <c r="D29" s="50">
        <f t="shared" ref="D29" si="11">I29/$I$5*100</f>
        <v>20.078137785610874</v>
      </c>
      <c r="F29" s="29">
        <v>2019</v>
      </c>
      <c r="G29" s="33">
        <v>646322.68000000005</v>
      </c>
      <c r="H29" s="33">
        <v>14838693.08</v>
      </c>
      <c r="I29" s="33">
        <v>51037.02</v>
      </c>
      <c r="J29" s="21">
        <v>15560834</v>
      </c>
    </row>
    <row r="30" spans="1:10" ht="18" customHeight="1" x14ac:dyDescent="0.25">
      <c r="A30" s="29">
        <f t="shared" si="8"/>
        <v>2020</v>
      </c>
      <c r="B30" s="50">
        <f t="shared" ref="B30:B32" si="12">G30/$G$5*100</f>
        <v>51.483456297603368</v>
      </c>
      <c r="C30" s="52">
        <f t="shared" ref="C30:C32" si="13">H30/$H$5*100</f>
        <v>257.54221121229153</v>
      </c>
      <c r="D30" s="50">
        <f t="shared" ref="D30:D32" si="14">I30/$I$5*100</f>
        <v>13.184128532762637</v>
      </c>
      <c r="F30" s="29">
        <v>2020</v>
      </c>
      <c r="G30" s="33">
        <v>603955</v>
      </c>
      <c r="H30" s="33">
        <v>15718257</v>
      </c>
      <c r="I30" s="33">
        <v>33513</v>
      </c>
      <c r="J30" s="21">
        <v>16370014</v>
      </c>
    </row>
    <row r="31" spans="1:10" ht="12.75" customHeight="1" x14ac:dyDescent="0.25">
      <c r="A31" s="29">
        <f t="shared" si="8"/>
        <v>2021</v>
      </c>
      <c r="B31" s="50">
        <f t="shared" si="12"/>
        <v>49.416718878531761</v>
      </c>
      <c r="C31" s="52">
        <f t="shared" si="13"/>
        <v>269.52469181214963</v>
      </c>
      <c r="D31" s="50">
        <f t="shared" si="14"/>
        <v>12.156952225089695</v>
      </c>
      <c r="F31" s="29">
        <v>2021</v>
      </c>
      <c r="G31" s="33">
        <v>579710</v>
      </c>
      <c r="H31" s="33">
        <v>16449569</v>
      </c>
      <c r="I31" s="33">
        <v>30902</v>
      </c>
      <c r="J31" s="21">
        <v>17078309</v>
      </c>
    </row>
    <row r="32" spans="1:10" ht="12.75" customHeight="1" x14ac:dyDescent="0.25">
      <c r="A32" s="29">
        <f t="shared" si="8"/>
        <v>2022</v>
      </c>
      <c r="B32" s="50">
        <f t="shared" si="12"/>
        <v>44.945166886169609</v>
      </c>
      <c r="C32" s="52">
        <f t="shared" si="13"/>
        <v>294.69278049776369</v>
      </c>
      <c r="D32" s="50">
        <f t="shared" si="14"/>
        <v>13.432366085478693</v>
      </c>
      <c r="F32" s="29">
        <v>2022</v>
      </c>
      <c r="G32" s="33">
        <v>527254</v>
      </c>
      <c r="H32" s="33">
        <v>17985622</v>
      </c>
      <c r="I32" s="33">
        <v>34144</v>
      </c>
      <c r="J32" s="21">
        <v>18567616</v>
      </c>
    </row>
    <row r="33" spans="1:3" x14ac:dyDescent="0.25">
      <c r="B33" s="21"/>
      <c r="C33" s="21"/>
    </row>
    <row r="34" spans="1:3" s="22" customFormat="1" ht="10.199999999999999" x14ac:dyDescent="0.2">
      <c r="A34" s="32" t="s">
        <v>17</v>
      </c>
      <c r="B34" s="23"/>
      <c r="C34" s="23"/>
    </row>
    <row r="35" spans="1:3" s="22" customFormat="1" ht="10.199999999999999" x14ac:dyDescent="0.2">
      <c r="A35" s="32"/>
    </row>
    <row r="36" spans="1:3" s="22" customFormat="1" ht="10.199999999999999" x14ac:dyDescent="0.2">
      <c r="A36" s="70" t="s">
        <v>37</v>
      </c>
    </row>
  </sheetData>
  <pageMargins left="0.74803149606299213" right="0.39370078740157483" top="0.59055118110236227" bottom="1.0629921259842521" header="0.39370078740157483" footer="0.39370078740157483"/>
  <pageSetup paperSize="9" orientation="landscape" r:id="rId1"/>
  <headerFooter alignWithMargins="0">
    <oddHeader xml:space="preserve">&amp;L&amp;G
</oddHeader>
    <oddFooter>&amp;LKela | Statistical Information Service&amp;3
&amp;G
&amp;10PO Box 450 | FIN-00101 HELSINKI | tilastot@kela.fi | www.kela.fi/statistics&amp;R
&amp;P(&amp;N)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F55"/>
  <sheetViews>
    <sheetView zoomScaleNormal="100" workbookViewId="0">
      <pane xSplit="1" ySplit="4" topLeftCell="B5" activePane="bottomRight" state="frozen"/>
      <selection activeCell="A59" sqref="A59"/>
      <selection pane="topRight" activeCell="A59" sqref="A59"/>
      <selection pane="bottomLeft" activeCell="A59" sqref="A59"/>
      <selection pane="bottomRight" activeCell="B5" sqref="B5"/>
    </sheetView>
  </sheetViews>
  <sheetFormatPr defaultColWidth="9.109375" defaultRowHeight="13.2" x14ac:dyDescent="0.25"/>
  <cols>
    <col min="1" max="1" width="7.44140625" style="29" customWidth="1"/>
    <col min="2" max="2" width="11.88671875" style="17" customWidth="1"/>
    <col min="3" max="3" width="12.88671875" style="17" customWidth="1"/>
    <col min="4" max="4" width="36.109375" style="17" customWidth="1"/>
    <col min="5" max="16384" width="9.109375" style="17"/>
  </cols>
  <sheetData>
    <row r="1" spans="1:5" s="63" customFormat="1" ht="36" customHeight="1" x14ac:dyDescent="0.25">
      <c r="A1" s="62" t="s">
        <v>2</v>
      </c>
      <c r="B1" s="103" t="s">
        <v>36</v>
      </c>
      <c r="C1" s="103"/>
      <c r="D1" s="103"/>
    </row>
    <row r="2" spans="1:5" ht="6.75" customHeight="1" x14ac:dyDescent="0.25"/>
    <row r="3" spans="1:5" x14ac:dyDescent="0.25">
      <c r="A3" s="64" t="s">
        <v>10</v>
      </c>
      <c r="B3" s="101" t="s">
        <v>21</v>
      </c>
      <c r="C3" s="102"/>
    </row>
    <row r="4" spans="1:5" s="20" customFormat="1" ht="24.9" customHeight="1" x14ac:dyDescent="0.25">
      <c r="A4" s="31"/>
      <c r="B4" s="35" t="str">
        <f>"At "&amp;RIGHT(B1,4)&amp;" prices"</f>
        <v>At 2022 prices</v>
      </c>
      <c r="C4" s="26" t="s">
        <v>20</v>
      </c>
    </row>
    <row r="5" spans="1:5" ht="18" customHeight="1" x14ac:dyDescent="0.25">
      <c r="A5" s="29">
        <v>1975</v>
      </c>
      <c r="B5" s="38">
        <f>C5*'Inflation factors 2022'!$B41</f>
        <v>2565.8200502397808</v>
      </c>
      <c r="C5" s="38">
        <v>466</v>
      </c>
      <c r="E5" s="21"/>
    </row>
    <row r="6" spans="1:5" x14ac:dyDescent="0.25">
      <c r="A6" s="29">
        <v>1976</v>
      </c>
      <c r="B6" s="38">
        <f>C6*'Inflation factors 2022'!$B42</f>
        <v>2794.8920311563811</v>
      </c>
      <c r="C6" s="38">
        <v>580.4</v>
      </c>
      <c r="E6" s="21"/>
    </row>
    <row r="7" spans="1:5" x14ac:dyDescent="0.25">
      <c r="A7" s="29">
        <v>1977</v>
      </c>
      <c r="B7" s="38">
        <f>C7*'Inflation factors 2022'!$B43</f>
        <v>2616.6910476865805</v>
      </c>
      <c r="C7" s="38">
        <v>612.20000000000005</v>
      </c>
    </row>
    <row r="8" spans="1:5" x14ac:dyDescent="0.25">
      <c r="A8" s="29">
        <v>1978</v>
      </c>
      <c r="B8" s="38">
        <f>C8*'Inflation factors 2022'!$B44</f>
        <v>2585.9613812427892</v>
      </c>
      <c r="C8" s="38">
        <v>650.70000000000005</v>
      </c>
    </row>
    <row r="9" spans="1:5" x14ac:dyDescent="0.25">
      <c r="A9" s="29">
        <v>1979</v>
      </c>
      <c r="B9" s="38">
        <f>C9*'Inflation factors 2022'!$B45</f>
        <v>2538.8771889400919</v>
      </c>
      <c r="C9" s="38">
        <v>685.5</v>
      </c>
    </row>
    <row r="10" spans="1:5" ht="18" customHeight="1" x14ac:dyDescent="0.25">
      <c r="A10" s="29">
        <v>1980</v>
      </c>
      <c r="B10" s="38">
        <f>C10*'Inflation factors 2022'!$B46</f>
        <v>2734.771003717472</v>
      </c>
      <c r="C10" s="38">
        <v>823.8</v>
      </c>
    </row>
    <row r="11" spans="1:5" x14ac:dyDescent="0.25">
      <c r="A11" s="29">
        <v>1981</v>
      </c>
      <c r="B11" s="38">
        <f>C11*'Inflation factors 2022'!$B47</f>
        <v>3079.6646017699118</v>
      </c>
      <c r="C11" s="38">
        <v>1039.2</v>
      </c>
    </row>
    <row r="12" spans="1:5" x14ac:dyDescent="0.25">
      <c r="A12" s="29">
        <v>1982</v>
      </c>
      <c r="B12" s="38">
        <f>C12*'Inflation factors 2022'!$B48</f>
        <v>3067.292307692308</v>
      </c>
      <c r="C12" s="38">
        <v>1131.2</v>
      </c>
    </row>
    <row r="13" spans="1:5" x14ac:dyDescent="0.25">
      <c r="A13" s="29">
        <v>1983</v>
      </c>
      <c r="B13" s="38">
        <f>C13*'Inflation factors 2022'!$B49</f>
        <v>2612.9409448818897</v>
      </c>
      <c r="C13" s="38">
        <v>1046</v>
      </c>
    </row>
    <row r="14" spans="1:5" x14ac:dyDescent="0.25">
      <c r="A14" s="29">
        <v>1984</v>
      </c>
      <c r="B14" s="38">
        <f>C14*'Inflation factors 2022'!$B50</f>
        <v>2493.0498499080081</v>
      </c>
      <c r="C14" s="38">
        <v>1067.8</v>
      </c>
    </row>
    <row r="15" spans="1:5" ht="18" customHeight="1" x14ac:dyDescent="0.25">
      <c r="A15" s="29">
        <v>1985</v>
      </c>
      <c r="B15" s="38">
        <f>C15*'Inflation factors 2022'!$B51</f>
        <v>2402.4999542710812</v>
      </c>
      <c r="C15" s="38">
        <v>1089.5</v>
      </c>
    </row>
    <row r="16" spans="1:5" x14ac:dyDescent="0.25">
      <c r="A16" s="29">
        <v>1986</v>
      </c>
      <c r="B16" s="38">
        <f>C16*'Inflation factors 2022'!$B52</f>
        <v>2209.7315352697092</v>
      </c>
      <c r="C16" s="38">
        <v>1038.0999999999999</v>
      </c>
    </row>
    <row r="17" spans="1:3" x14ac:dyDescent="0.25">
      <c r="A17" s="29">
        <v>1987</v>
      </c>
      <c r="B17" s="38">
        <f>C17*'Inflation factors 2022'!$B53</f>
        <v>2018.2849514563109</v>
      </c>
      <c r="C17" s="38">
        <v>982.9</v>
      </c>
    </row>
    <row r="18" spans="1:3" x14ac:dyDescent="0.25">
      <c r="A18" s="29">
        <v>1988</v>
      </c>
      <c r="B18" s="38">
        <f>C18*'Inflation factors 2022'!$B54</f>
        <v>1682.171894788115</v>
      </c>
      <c r="C18" s="38">
        <v>859.4</v>
      </c>
    </row>
    <row r="19" spans="1:3" x14ac:dyDescent="0.25">
      <c r="A19" s="29">
        <v>1989</v>
      </c>
      <c r="B19" s="38">
        <f>C19*'Inflation factors 2022'!$B55</f>
        <v>1588.912879884226</v>
      </c>
      <c r="C19" s="38">
        <v>865.2</v>
      </c>
    </row>
    <row r="20" spans="1:3" ht="18" customHeight="1" x14ac:dyDescent="0.25">
      <c r="A20" s="29">
        <v>1990</v>
      </c>
      <c r="B20" s="38">
        <f>C20*'Inflation factors 2022'!$B56</f>
        <v>1634.1746122917864</v>
      </c>
      <c r="C20" s="38">
        <v>944</v>
      </c>
    </row>
    <row r="21" spans="1:3" x14ac:dyDescent="0.25">
      <c r="A21" s="29">
        <v>1991</v>
      </c>
      <c r="B21" s="38">
        <f>C21*'Inflation factors 2022'!$B57</f>
        <v>1488.9203337240572</v>
      </c>
      <c r="C21" s="38">
        <v>895.6</v>
      </c>
    </row>
    <row r="22" spans="1:3" x14ac:dyDescent="0.25">
      <c r="A22" s="29">
        <v>1992</v>
      </c>
      <c r="B22" s="38">
        <f>C22*'Inflation factors 2022'!$B58</f>
        <v>1456.8682862903227</v>
      </c>
      <c r="C22" s="38">
        <v>899.1</v>
      </c>
    </row>
    <row r="23" spans="1:3" x14ac:dyDescent="0.25">
      <c r="A23" s="29">
        <v>1993</v>
      </c>
      <c r="B23" s="38">
        <f>C23*'Inflation factors 2022'!$B59</f>
        <v>1289.1045415651945</v>
      </c>
      <c r="C23" s="38">
        <v>812.3</v>
      </c>
    </row>
    <row r="24" spans="1:3" x14ac:dyDescent="0.25">
      <c r="A24" s="29">
        <v>1994</v>
      </c>
      <c r="B24" s="38">
        <f>C24*'Inflation factors 2022'!$B60</f>
        <v>1352.495539783826</v>
      </c>
      <c r="C24" s="38">
        <v>861.5</v>
      </c>
    </row>
    <row r="25" spans="1:3" ht="18" customHeight="1" x14ac:dyDescent="0.25">
      <c r="A25" s="29">
        <v>1995</v>
      </c>
      <c r="B25" s="38">
        <f>C25*'Inflation factors 2022'!$B61</f>
        <v>1398.5592623637888</v>
      </c>
      <c r="C25" s="38">
        <v>899.6</v>
      </c>
    </row>
    <row r="26" spans="1:3" x14ac:dyDescent="0.25">
      <c r="A26" s="29">
        <v>1996</v>
      </c>
      <c r="B26" s="38">
        <f>C26*'Inflation factors 2022'!$B62</f>
        <v>1294.8127892813643</v>
      </c>
      <c r="C26" s="38">
        <v>837.7</v>
      </c>
    </row>
    <row r="27" spans="1:3" x14ac:dyDescent="0.25">
      <c r="A27" s="29">
        <v>1997</v>
      </c>
      <c r="B27" s="38">
        <f>C27*'Inflation factors 2022'!$B63</f>
        <v>1322.1964285714284</v>
      </c>
      <c r="C27" s="38">
        <v>866</v>
      </c>
    </row>
    <row r="28" spans="1:3" x14ac:dyDescent="0.25">
      <c r="A28" s="29">
        <v>1998</v>
      </c>
      <c r="B28" s="38">
        <f>C28*'Inflation factors 2022'!$B64</f>
        <v>1321.0310603222181</v>
      </c>
      <c r="C28" s="38">
        <v>877.4</v>
      </c>
    </row>
    <row r="29" spans="1:3" x14ac:dyDescent="0.25">
      <c r="A29" s="29">
        <v>1999</v>
      </c>
      <c r="B29" s="38">
        <f>C29*'Inflation factors 2022'!$B65</f>
        <v>1236.8050000000001</v>
      </c>
      <c r="C29" s="38">
        <v>831</v>
      </c>
    </row>
    <row r="30" spans="1:3" ht="18" customHeight="1" x14ac:dyDescent="0.25">
      <c r="A30" s="29">
        <v>2000</v>
      </c>
      <c r="B30" s="38">
        <f>C30*'Inflation factors 2022'!$B66</f>
        <v>1320.5254165422514</v>
      </c>
      <c r="C30" s="38">
        <v>917.1</v>
      </c>
    </row>
    <row r="31" spans="1:3" x14ac:dyDescent="0.25">
      <c r="A31" s="29">
        <v>2001</v>
      </c>
      <c r="B31" s="38">
        <f>C31*'Inflation factors 2022'!$B67</f>
        <v>1496.2350681103737</v>
      </c>
      <c r="C31" s="38">
        <v>1066</v>
      </c>
    </row>
    <row r="32" spans="1:3" x14ac:dyDescent="0.25">
      <c r="A32" s="29">
        <v>2002</v>
      </c>
      <c r="B32" s="38">
        <f>C32*'Inflation factors 2022'!$B68</f>
        <v>1502.7738779019776</v>
      </c>
      <c r="C32" s="38">
        <v>1087.3</v>
      </c>
    </row>
    <row r="33" spans="1:6" x14ac:dyDescent="0.25">
      <c r="A33" s="29">
        <v>2003</v>
      </c>
      <c r="B33" s="38">
        <f>C33*'Inflation factors 2022'!$B69</f>
        <v>1540.0980030685305</v>
      </c>
      <c r="C33" s="38">
        <v>1124.078</v>
      </c>
    </row>
    <row r="34" spans="1:6" x14ac:dyDescent="0.25">
      <c r="A34" s="29">
        <v>2004</v>
      </c>
      <c r="B34" s="38">
        <f>C34*'Inflation factors 2022'!$B70</f>
        <v>1598.5739326186829</v>
      </c>
      <c r="C34" s="38">
        <v>1168.9459999999999</v>
      </c>
    </row>
    <row r="35" spans="1:6" ht="18" customHeight="1" x14ac:dyDescent="0.25">
      <c r="A35" s="29">
        <v>2005</v>
      </c>
      <c r="B35" s="38">
        <f>C35*'Inflation factors 2022'!$B71</f>
        <v>1688.4343642804924</v>
      </c>
      <c r="C35" s="38">
        <v>1245.3</v>
      </c>
    </row>
    <row r="36" spans="1:6" x14ac:dyDescent="0.25">
      <c r="A36" s="29">
        <v>2006</v>
      </c>
      <c r="B36" s="38">
        <f>C36*'Inflation factors 2022'!$B72</f>
        <v>1777.6799403183027</v>
      </c>
      <c r="C36" s="38">
        <v>1334.2</v>
      </c>
    </row>
    <row r="37" spans="1:6" x14ac:dyDescent="0.25">
      <c r="A37" s="29">
        <v>2007</v>
      </c>
      <c r="B37" s="38">
        <f>C37*'Inflation factors 2022'!$B73</f>
        <v>1771.5190060916441</v>
      </c>
      <c r="C37" s="38">
        <v>1362.933</v>
      </c>
    </row>
    <row r="38" spans="1:6" x14ac:dyDescent="0.25">
      <c r="A38" s="29">
        <v>2008</v>
      </c>
      <c r="B38" s="38">
        <f>C38*'Inflation factors 2022'!$B74</f>
        <v>1820.6022117805524</v>
      </c>
      <c r="C38" s="38">
        <v>1457.5540000000001</v>
      </c>
    </row>
    <row r="39" spans="1:6" x14ac:dyDescent="0.25">
      <c r="A39" s="29">
        <v>2009</v>
      </c>
      <c r="B39" s="38">
        <f>C39*'Inflation factors 2022'!$B75</f>
        <v>1868.4307692307691</v>
      </c>
      <c r="C39" s="38">
        <v>1496</v>
      </c>
    </row>
    <row r="40" spans="1:6" ht="18" customHeight="1" x14ac:dyDescent="0.25">
      <c r="A40" s="29">
        <v>2010</v>
      </c>
      <c r="B40" s="38">
        <f>C40*'Inflation factors 2022'!$B76</f>
        <v>1769.3483592683915</v>
      </c>
      <c r="C40" s="38">
        <f>'Data 3'!C40*1000000/'Data 1'!B43</f>
        <v>1433.9126100163564</v>
      </c>
    </row>
    <row r="41" spans="1:6" x14ac:dyDescent="0.25">
      <c r="A41" s="29">
        <v>2011</v>
      </c>
      <c r="B41" s="38">
        <f>C41*'Inflation factors 2022'!$B77</f>
        <v>1800.4078410786922</v>
      </c>
      <c r="C41" s="38">
        <f>'Data 3'!C41*1000000/'Data 1'!B44</f>
        <v>1509.6364863791598</v>
      </c>
    </row>
    <row r="42" spans="1:6" x14ac:dyDescent="0.25">
      <c r="A42" s="29">
        <v>2012</v>
      </c>
      <c r="B42" s="38">
        <f>C42*'Inflation factors 2022'!$B78</f>
        <v>1888.0833429063387</v>
      </c>
      <c r="C42" s="38">
        <f>'Data 3'!C42*1000000/'Data 1'!B45</f>
        <v>1627.6310514830679</v>
      </c>
      <c r="F42" s="17" t="s">
        <v>0</v>
      </c>
    </row>
    <row r="43" spans="1:6" x14ac:dyDescent="0.25">
      <c r="A43" s="29">
        <v>2013</v>
      </c>
      <c r="B43" s="38">
        <f>C43*'Inflation factors 2022'!$B79</f>
        <v>1818.8270759978097</v>
      </c>
      <c r="C43" s="38">
        <f>'Data 3'!C43*1000000/'Data 1'!B46</f>
        <v>1591.1625197636681</v>
      </c>
    </row>
    <row r="44" spans="1:6" x14ac:dyDescent="0.25">
      <c r="A44" s="29">
        <v>2014</v>
      </c>
      <c r="B44" s="38">
        <f>C44*'Inflation factors 2022'!$B80</f>
        <v>2127.1463711565261</v>
      </c>
      <c r="C44" s="38">
        <f>'Data 3'!C44*1000000/'Data 1'!B47</f>
        <v>1880.2100063078215</v>
      </c>
    </row>
    <row r="45" spans="1:6" ht="18" customHeight="1" x14ac:dyDescent="0.25">
      <c r="A45" s="29">
        <v>2015</v>
      </c>
      <c r="B45" s="38">
        <f>C45*'Inflation factors 2022'!$B81</f>
        <v>2057.2598843984174</v>
      </c>
      <c r="C45" s="38">
        <f>'Data 3'!C45*1000000/'Data 1'!B48</f>
        <v>1814.6822289156626</v>
      </c>
    </row>
    <row r="46" spans="1:6" x14ac:dyDescent="0.25">
      <c r="A46" s="29">
        <v>2016</v>
      </c>
      <c r="B46" s="38">
        <f>C46*'Inflation factors 2022'!$B82</f>
        <v>1973.1715006920085</v>
      </c>
      <c r="C46" s="38">
        <f>'Data 3'!C46*1000000/'Data 1'!B49</f>
        <v>1746.7285683202783</v>
      </c>
    </row>
    <row r="47" spans="1:6" x14ac:dyDescent="0.25">
      <c r="A47" s="29">
        <v>2017</v>
      </c>
      <c r="B47" s="38">
        <f>C47*'Inflation factors 2022'!$B83</f>
        <v>2085.3349999641541</v>
      </c>
      <c r="C47" s="38">
        <f>'Data 3'!C47*1000000/'Data 1'!B50</f>
        <v>1859.9448042067577</v>
      </c>
    </row>
    <row r="48" spans="1:6" x14ac:dyDescent="0.25">
      <c r="A48" s="29">
        <v>2018</v>
      </c>
      <c r="B48" s="38">
        <f>C48*'Inflation factors 2022'!$B84</f>
        <v>1890.5654993075332</v>
      </c>
      <c r="C48" s="38">
        <f>'Data 3'!C48*1000000/'Data 1'!B51</f>
        <v>1704.4964051240993</v>
      </c>
    </row>
    <row r="49" spans="1:3" x14ac:dyDescent="0.25">
      <c r="A49" s="29">
        <v>2019</v>
      </c>
      <c r="B49" s="38">
        <f>C49*'Inflation factors 2022'!$B85</f>
        <v>1934.7964296328255</v>
      </c>
      <c r="C49" s="38">
        <v>1762.2688561721404</v>
      </c>
    </row>
    <row r="50" spans="1:3" ht="18" customHeight="1" x14ac:dyDescent="0.25">
      <c r="A50" s="29">
        <v>2020</v>
      </c>
      <c r="B50" s="38">
        <v>1968.7180938082829</v>
      </c>
      <c r="C50" s="38">
        <v>1798.3097879819841</v>
      </c>
    </row>
    <row r="51" spans="1:3" ht="12.75" customHeight="1" x14ac:dyDescent="0.25">
      <c r="A51" s="29">
        <v>2021</v>
      </c>
      <c r="B51" s="38">
        <v>1971.4020661379786</v>
      </c>
      <c r="C51" s="38">
        <v>1840.3350215517241</v>
      </c>
    </row>
    <row r="52" spans="1:3" ht="13.2" customHeight="1" x14ac:dyDescent="0.25">
      <c r="A52" s="29">
        <v>2022</v>
      </c>
      <c r="B52" s="38">
        <v>1954.2801810335754</v>
      </c>
      <c r="C52" s="38">
        <v>1954.2801810335754</v>
      </c>
    </row>
    <row r="53" spans="1:3" ht="3.75" customHeight="1" x14ac:dyDescent="0.25"/>
    <row r="54" spans="1:3" s="22" customFormat="1" ht="10.199999999999999" x14ac:dyDescent="0.2">
      <c r="A54" s="32" t="s">
        <v>18</v>
      </c>
    </row>
    <row r="55" spans="1:3" s="22" customFormat="1" ht="10.199999999999999" x14ac:dyDescent="0.2">
      <c r="A55" s="70" t="s">
        <v>37</v>
      </c>
    </row>
  </sheetData>
  <mergeCells count="2">
    <mergeCell ref="B3:C3"/>
    <mergeCell ref="B1:D1"/>
  </mergeCells>
  <phoneticPr fontId="0" type="noConversion"/>
  <pageMargins left="0.74803149606299213" right="0.39370078740157483" top="0.59055118110236227" bottom="1.0629921259842521" header="0.39370078740157483" footer="0.39370078740157483"/>
  <pageSetup paperSize="9" orientation="portrait" r:id="rId1"/>
  <headerFooter alignWithMargins="0">
    <oddHeader xml:space="preserve">&amp;L&amp;G
</oddHeader>
    <oddFooter>&amp;LKela | Statistical Information Service&amp;3
&amp;G
&amp;10PO Box 450 | FIN-00101 HELSINKI | tilastot@kela.fi | www.kela.fi/statistics&amp;R
&amp;P(&amp;N)</oddFooter>
  </headerFooter>
  <rowBreaks count="1" manualBreakCount="1">
    <brk id="29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>
    <pageSetUpPr autoPageBreaks="0"/>
  </sheetPr>
  <dimension ref="A1:I88"/>
  <sheetViews>
    <sheetView workbookViewId="0">
      <pane xSplit="1" ySplit="5" topLeftCell="B69" activePane="bottomRight" state="frozen"/>
      <selection activeCell="I5" sqref="I5"/>
      <selection pane="topRight" activeCell="I5" sqref="I5"/>
      <selection pane="bottomLeft" activeCell="I5" sqref="I5"/>
      <selection pane="bottomRight" activeCell="J99" sqref="J99"/>
    </sheetView>
  </sheetViews>
  <sheetFormatPr defaultColWidth="9.109375" defaultRowHeight="13.2" x14ac:dyDescent="0.25"/>
  <cols>
    <col min="1" max="1" width="9.109375" style="6"/>
    <col min="2" max="2" width="9.109375" style="5"/>
    <col min="3" max="3" width="4.6640625" style="6" customWidth="1"/>
    <col min="4" max="4" width="9.109375" style="5"/>
    <col min="5" max="16384" width="9.109375" style="6"/>
  </cols>
  <sheetData>
    <row r="1" spans="1:4" ht="17.399999999999999" x14ac:dyDescent="0.3">
      <c r="A1" s="65" t="s">
        <v>7</v>
      </c>
      <c r="B1" s="66"/>
      <c r="C1" s="17"/>
      <c r="D1" s="66"/>
    </row>
    <row r="2" spans="1:4" x14ac:dyDescent="0.25">
      <c r="A2" s="7"/>
      <c r="B2" s="66"/>
      <c r="C2" s="17"/>
      <c r="D2" s="66"/>
    </row>
    <row r="3" spans="1:4" x14ac:dyDescent="0.25">
      <c r="A3" s="7" t="s">
        <v>8</v>
      </c>
      <c r="B3" s="66"/>
      <c r="C3" s="17"/>
      <c r="D3" s="8" t="s">
        <v>9</v>
      </c>
    </row>
    <row r="4" spans="1:4" x14ac:dyDescent="0.25">
      <c r="A4" s="17"/>
      <c r="B4" s="66"/>
      <c r="C4" s="17"/>
      <c r="D4" s="66"/>
    </row>
    <row r="5" spans="1:4" x14ac:dyDescent="0.25">
      <c r="A5" s="67" t="s">
        <v>10</v>
      </c>
      <c r="B5" s="68" t="s">
        <v>11</v>
      </c>
      <c r="C5" s="17"/>
      <c r="D5" s="68" t="s">
        <v>11</v>
      </c>
    </row>
    <row r="6" spans="1:4" x14ac:dyDescent="0.25">
      <c r="A6" s="39">
        <v>1940</v>
      </c>
      <c r="B6" s="18">
        <v>187.56666666666666</v>
      </c>
      <c r="C6"/>
      <c r="D6" s="42">
        <v>174.52671755725191</v>
      </c>
    </row>
    <row r="7" spans="1:4" x14ac:dyDescent="0.25">
      <c r="A7" s="39">
        <v>1941</v>
      </c>
      <c r="B7" s="18">
        <v>158.50704225352112</v>
      </c>
      <c r="C7"/>
      <c r="D7" s="42">
        <v>152.41999999999999</v>
      </c>
    </row>
    <row r="8" spans="1:4" x14ac:dyDescent="0.25">
      <c r="A8" s="39">
        <v>1942</v>
      </c>
      <c r="B8" s="18">
        <v>133.97619047619048</v>
      </c>
      <c r="C8"/>
      <c r="D8" s="42">
        <v>126.31491712707182</v>
      </c>
    </row>
    <row r="9" spans="1:4" x14ac:dyDescent="0.25">
      <c r="A9" s="39">
        <v>1943</v>
      </c>
      <c r="B9" s="18">
        <v>127.57142857142857</v>
      </c>
      <c r="C9"/>
      <c r="D9" s="42">
        <v>126.67005076142132</v>
      </c>
    </row>
    <row r="10" spans="1:4" x14ac:dyDescent="0.25">
      <c r="A10" s="39">
        <v>1944</v>
      </c>
      <c r="B10" s="18">
        <v>119.95522388059702</v>
      </c>
      <c r="C10"/>
      <c r="D10" s="42">
        <v>122.92610837438424</v>
      </c>
    </row>
    <row r="11" spans="1:4" x14ac:dyDescent="0.25">
      <c r="A11" s="39">
        <v>1945</v>
      </c>
      <c r="B11" s="18">
        <v>85.5</v>
      </c>
      <c r="C11"/>
      <c r="D11" s="42">
        <v>61.767326732673268</v>
      </c>
    </row>
    <row r="12" spans="1:4" x14ac:dyDescent="0.25">
      <c r="A12" s="39">
        <v>1946</v>
      </c>
      <c r="B12" s="18">
        <v>53.58</v>
      </c>
      <c r="C12"/>
      <c r="D12" s="42">
        <v>53.320512820512818</v>
      </c>
    </row>
    <row r="13" spans="1:4" x14ac:dyDescent="0.25">
      <c r="A13" s="39">
        <v>1947</v>
      </c>
      <c r="B13" s="18">
        <v>41.285958904109592</v>
      </c>
      <c r="C13"/>
      <c r="D13" s="42">
        <v>34.658333333333331</v>
      </c>
    </row>
    <row r="14" spans="1:4" x14ac:dyDescent="0.25">
      <c r="A14" s="39">
        <v>1948</v>
      </c>
      <c r="B14" s="18">
        <v>30.675572519083971</v>
      </c>
      <c r="C14"/>
      <c r="D14" s="42">
        <v>31.270676691729324</v>
      </c>
    </row>
    <row r="15" spans="1:4" x14ac:dyDescent="0.25">
      <c r="A15" s="39">
        <v>1949</v>
      </c>
      <c r="B15" s="18">
        <v>30.176470588235293</v>
      </c>
      <c r="C15"/>
      <c r="D15" s="42">
        <v>30.210653753026634</v>
      </c>
    </row>
    <row r="16" spans="1:4" x14ac:dyDescent="0.25">
      <c r="A16" s="39">
        <v>1950</v>
      </c>
      <c r="B16" s="18">
        <v>26.466520307354557</v>
      </c>
      <c r="C16"/>
      <c r="D16" s="42">
        <v>25.004008016032063</v>
      </c>
    </row>
    <row r="17" spans="1:4" x14ac:dyDescent="0.25">
      <c r="A17" s="39">
        <v>1951</v>
      </c>
      <c r="B17" s="18">
        <v>22.724787935909518</v>
      </c>
      <c r="C17"/>
      <c r="D17" s="42">
        <v>23.299719887955181</v>
      </c>
    </row>
    <row r="18" spans="1:4" x14ac:dyDescent="0.25">
      <c r="A18" s="39">
        <v>1952</v>
      </c>
      <c r="B18" s="18">
        <v>21.839673913043477</v>
      </c>
      <c r="C18"/>
      <c r="D18" s="42">
        <v>22.340196956132498</v>
      </c>
    </row>
    <row r="19" spans="1:4" x14ac:dyDescent="0.25">
      <c r="A19" s="39">
        <v>1953</v>
      </c>
      <c r="B19" s="18">
        <v>21.546916890080428</v>
      </c>
      <c r="C19"/>
      <c r="D19" s="42">
        <v>22.562386980108499</v>
      </c>
    </row>
    <row r="20" spans="1:4" x14ac:dyDescent="0.25">
      <c r="A20" s="39">
        <v>1954</v>
      </c>
      <c r="B20" s="18">
        <v>21.899182561307903</v>
      </c>
      <c r="C20"/>
      <c r="D20" s="42">
        <v>23.925215723873443</v>
      </c>
    </row>
    <row r="21" spans="1:4" x14ac:dyDescent="0.25">
      <c r="A21" s="39">
        <v>1955</v>
      </c>
      <c r="B21" s="18">
        <v>22.68203198494826</v>
      </c>
      <c r="C21"/>
      <c r="D21" s="42">
        <v>23.126969416126041</v>
      </c>
    </row>
    <row r="22" spans="1:4" x14ac:dyDescent="0.25">
      <c r="A22" s="39">
        <v>1956</v>
      </c>
      <c r="B22" s="18">
        <v>20.312552653748948</v>
      </c>
      <c r="C22"/>
      <c r="D22" s="42">
        <v>19.525821596244132</v>
      </c>
    </row>
    <row r="23" spans="1:4" x14ac:dyDescent="0.25">
      <c r="A23" s="39">
        <v>1957</v>
      </c>
      <c r="B23" s="18">
        <v>17.913075780089152</v>
      </c>
      <c r="C23"/>
      <c r="D23" s="42">
        <v>17.51157894736842</v>
      </c>
    </row>
    <row r="24" spans="1:4" x14ac:dyDescent="0.25">
      <c r="A24" s="39">
        <v>1958</v>
      </c>
      <c r="B24" s="18">
        <v>16.413206262763786</v>
      </c>
      <c r="C24"/>
      <c r="D24" s="42">
        <v>16.815363881401616</v>
      </c>
    </row>
    <row r="25" spans="1:4" x14ac:dyDescent="0.25">
      <c r="A25" s="39">
        <v>1959</v>
      </c>
      <c r="B25" s="18">
        <v>16.160187667560322</v>
      </c>
      <c r="C25"/>
      <c r="D25" s="42">
        <v>16.449571522742254</v>
      </c>
    </row>
    <row r="26" spans="1:4" x14ac:dyDescent="0.25">
      <c r="A26" s="39">
        <v>1960</v>
      </c>
      <c r="B26" s="18">
        <v>15.656493506493506</v>
      </c>
      <c r="C26"/>
      <c r="D26" s="42">
        <v>15.985906470211402</v>
      </c>
    </row>
    <row r="27" spans="1:4" x14ac:dyDescent="0.25">
      <c r="A27" s="39">
        <v>1961</v>
      </c>
      <c r="B27" s="18">
        <v>15.376913265306122</v>
      </c>
      <c r="C27"/>
      <c r="D27" s="42">
        <v>15.753787878787879</v>
      </c>
    </row>
    <row r="28" spans="1:4" x14ac:dyDescent="0.25">
      <c r="A28" s="39">
        <v>1962</v>
      </c>
      <c r="B28" s="18">
        <v>14.719780219780219</v>
      </c>
      <c r="C28"/>
      <c r="D28" s="42">
        <v>14.906810035842295</v>
      </c>
    </row>
    <row r="29" spans="1:4" x14ac:dyDescent="0.25">
      <c r="A29" s="39">
        <v>1963</v>
      </c>
      <c r="B29" s="18">
        <v>14.034342258440047</v>
      </c>
      <c r="C29"/>
      <c r="D29" s="42">
        <v>14.138243626062323</v>
      </c>
    </row>
    <row r="30" spans="1:4" x14ac:dyDescent="0.25">
      <c r="A30" s="39">
        <v>1964</v>
      </c>
      <c r="B30" s="18">
        <v>12.723482849604222</v>
      </c>
      <c r="C30"/>
      <c r="D30" s="42">
        <v>12.869520371325425</v>
      </c>
    </row>
    <row r="31" spans="1:4" x14ac:dyDescent="0.25">
      <c r="A31" s="39">
        <v>1965</v>
      </c>
      <c r="B31" s="18">
        <v>12.134373427277302</v>
      </c>
      <c r="C31"/>
      <c r="D31" s="42">
        <v>12.402584493041749</v>
      </c>
    </row>
    <row r="32" spans="1:4" x14ac:dyDescent="0.25">
      <c r="A32" s="39">
        <v>1966</v>
      </c>
      <c r="B32" s="18">
        <v>11.676029055690073</v>
      </c>
      <c r="C32"/>
      <c r="D32" s="42">
        <v>11.804162724692526</v>
      </c>
    </row>
    <row r="33" spans="1:4" x14ac:dyDescent="0.25">
      <c r="A33" s="39">
        <v>1967</v>
      </c>
      <c r="B33" s="18">
        <v>11.055020632737277</v>
      </c>
      <c r="C33"/>
      <c r="D33" s="42">
        <v>11.007498897220996</v>
      </c>
    </row>
    <row r="34" spans="1:4" x14ac:dyDescent="0.25">
      <c r="A34" s="39">
        <v>1968</v>
      </c>
      <c r="B34" s="18">
        <v>10.199238578680204</v>
      </c>
      <c r="C34"/>
      <c r="D34" s="42">
        <v>10.423558897243108</v>
      </c>
    </row>
    <row r="35" spans="1:4" x14ac:dyDescent="0.25">
      <c r="A35" s="39">
        <v>1969</v>
      </c>
      <c r="B35" s="18">
        <v>9.9714640198511173</v>
      </c>
      <c r="C35"/>
      <c r="D35" s="42">
        <v>10.248049281314168</v>
      </c>
    </row>
    <row r="36" spans="1:4" x14ac:dyDescent="0.25">
      <c r="A36" s="39">
        <v>1970</v>
      </c>
      <c r="B36" s="18">
        <v>9.7065217391304355</v>
      </c>
      <c r="C36"/>
      <c r="D36" s="42">
        <v>9.9339171974522298</v>
      </c>
    </row>
    <row r="37" spans="1:4" x14ac:dyDescent="0.25">
      <c r="A37" s="39">
        <v>1971</v>
      </c>
      <c r="B37" s="18">
        <v>9.1156899810964092</v>
      </c>
      <c r="C37"/>
      <c r="D37" s="42">
        <v>9.1406593406593402</v>
      </c>
    </row>
    <row r="38" spans="1:4" x14ac:dyDescent="0.25">
      <c r="A38" s="39">
        <v>1972</v>
      </c>
      <c r="B38" s="18">
        <v>8.5077628793225131</v>
      </c>
      <c r="C38"/>
      <c r="D38" s="42">
        <v>8.5254526819268879</v>
      </c>
    </row>
    <row r="39" spans="1:4" x14ac:dyDescent="0.25">
      <c r="A39" s="39">
        <v>1973</v>
      </c>
      <c r="B39" s="18">
        <v>7.6156032849020843</v>
      </c>
      <c r="C39"/>
      <c r="D39" s="42">
        <v>7.3915876777251182</v>
      </c>
    </row>
    <row r="40" spans="1:4" x14ac:dyDescent="0.25">
      <c r="A40" s="39">
        <v>1974</v>
      </c>
      <c r="B40" s="18">
        <v>6.486682808716707</v>
      </c>
      <c r="C40"/>
      <c r="D40" s="42">
        <v>6.3190681185110158</v>
      </c>
    </row>
    <row r="41" spans="1:4" x14ac:dyDescent="0.25">
      <c r="A41" s="39">
        <v>1975</v>
      </c>
      <c r="B41" s="18">
        <v>5.5060516099566108</v>
      </c>
      <c r="C41"/>
      <c r="D41" s="42">
        <v>5.3537867410426951</v>
      </c>
    </row>
    <row r="42" spans="1:4" x14ac:dyDescent="0.25">
      <c r="A42" s="39">
        <v>1976</v>
      </c>
      <c r="B42" s="18">
        <v>4.8154583582983825</v>
      </c>
      <c r="C42"/>
      <c r="D42" s="42">
        <v>4.7649417605499336</v>
      </c>
    </row>
    <row r="43" spans="1:4" x14ac:dyDescent="0.25">
      <c r="A43" s="39">
        <v>1977</v>
      </c>
      <c r="B43" s="18">
        <v>4.2742421556461618</v>
      </c>
      <c r="C43"/>
      <c r="D43" s="42">
        <v>4.2576352158334752</v>
      </c>
    </row>
    <row r="44" spans="1:4" x14ac:dyDescent="0.25">
      <c r="A44" s="39">
        <v>1978</v>
      </c>
      <c r="B44" s="18">
        <v>3.974122300972474</v>
      </c>
      <c r="C44"/>
      <c r="D44" s="42">
        <v>4.0222437137330758</v>
      </c>
    </row>
    <row r="45" spans="1:4" x14ac:dyDescent="0.25">
      <c r="A45" s="39">
        <v>1979</v>
      </c>
      <c r="B45" s="18">
        <v>3.7036866359447003</v>
      </c>
      <c r="C45"/>
      <c r="D45" s="42">
        <v>3.7034728406055208</v>
      </c>
    </row>
    <row r="46" spans="1:4" x14ac:dyDescent="0.25">
      <c r="A46" s="39">
        <v>1980</v>
      </c>
      <c r="B46" s="18">
        <v>3.3197026022304832</v>
      </c>
      <c r="C46"/>
      <c r="D46" s="42">
        <v>3.2572771178697297</v>
      </c>
    </row>
    <row r="47" spans="1:4" x14ac:dyDescent="0.25">
      <c r="A47" s="39">
        <v>1981</v>
      </c>
      <c r="B47" s="18">
        <v>2.9634955752212391</v>
      </c>
      <c r="C47"/>
      <c r="D47" s="42">
        <v>2.9626023981954175</v>
      </c>
    </row>
    <row r="48" spans="1:4" x14ac:dyDescent="0.25">
      <c r="A48" s="39">
        <v>1982</v>
      </c>
      <c r="B48" s="18">
        <v>2.7115384615384617</v>
      </c>
      <c r="C48"/>
      <c r="D48" s="42">
        <v>2.7185967970367142</v>
      </c>
    </row>
    <row r="49" spans="1:4" x14ac:dyDescent="0.25">
      <c r="A49" s="39">
        <v>1983</v>
      </c>
      <c r="B49" s="18">
        <v>2.4980314960629921</v>
      </c>
      <c r="C49"/>
      <c r="D49" s="42">
        <v>2.5114734299516908</v>
      </c>
    </row>
    <row r="50" spans="1:4" x14ac:dyDescent="0.25">
      <c r="A50" s="39">
        <v>1984</v>
      </c>
      <c r="B50" s="18">
        <v>2.3347535586327104</v>
      </c>
      <c r="C50"/>
      <c r="D50" s="42">
        <v>2.3668784975813337</v>
      </c>
    </row>
    <row r="51" spans="1:4" x14ac:dyDescent="0.25">
      <c r="A51" s="39">
        <v>1985</v>
      </c>
      <c r="B51" s="18">
        <v>2.2051399304920434</v>
      </c>
      <c r="C51"/>
      <c r="D51" s="42">
        <v>2.2552191595119746</v>
      </c>
    </row>
    <row r="52" spans="1:4" x14ac:dyDescent="0.25">
      <c r="A52" s="39">
        <v>1986</v>
      </c>
      <c r="B52" s="18">
        <v>2.1286307053941909</v>
      </c>
      <c r="C52"/>
      <c r="D52" s="42">
        <v>2.181675118027627</v>
      </c>
    </row>
    <row r="53" spans="1:4" x14ac:dyDescent="0.25">
      <c r="A53" s="39">
        <v>1987</v>
      </c>
      <c r="B53" s="18">
        <v>2.0533980582524274</v>
      </c>
      <c r="C53"/>
      <c r="D53" s="42">
        <v>2.1045795732478703</v>
      </c>
    </row>
    <row r="54" spans="1:4" x14ac:dyDescent="0.25">
      <c r="A54" s="39">
        <v>1988</v>
      </c>
      <c r="B54" s="18">
        <v>1.9573794447150512</v>
      </c>
      <c r="C54"/>
      <c r="D54" s="42">
        <v>1.9760848907190371</v>
      </c>
    </row>
    <row r="55" spans="1:4" x14ac:dyDescent="0.25">
      <c r="A55" s="39">
        <v>1989</v>
      </c>
      <c r="B55" s="18">
        <v>1.8364688856729379</v>
      </c>
      <c r="C55"/>
      <c r="D55" s="42">
        <v>1.8553159851301115</v>
      </c>
    </row>
    <row r="56" spans="1:4" x14ac:dyDescent="0.25">
      <c r="A56" s="39">
        <v>1990</v>
      </c>
      <c r="B56" s="18">
        <v>1.7311171740379092</v>
      </c>
      <c r="C56"/>
      <c r="D56" s="42">
        <v>1.7692853091321612</v>
      </c>
    </row>
    <row r="57" spans="1:4" x14ac:dyDescent="0.25">
      <c r="A57" s="39">
        <v>1991</v>
      </c>
      <c r="B57" s="18">
        <v>1.6624836240777769</v>
      </c>
      <c r="C57"/>
      <c r="D57" s="42">
        <v>1.7025312137545201</v>
      </c>
    </row>
    <row r="58" spans="1:4" x14ac:dyDescent="0.25">
      <c r="A58" s="39">
        <v>1992</v>
      </c>
      <c r="B58" s="18">
        <v>1.6203629032258065</v>
      </c>
      <c r="C58"/>
      <c r="D58" s="42">
        <v>1.6681596363393274</v>
      </c>
    </row>
    <row r="59" spans="1:4" x14ac:dyDescent="0.25">
      <c r="A59" s="39">
        <v>1993</v>
      </c>
      <c r="B59" s="18">
        <v>1.5869808464424406</v>
      </c>
      <c r="C59"/>
      <c r="D59" s="42">
        <v>1.6431158227431355</v>
      </c>
    </row>
    <row r="60" spans="1:4" x14ac:dyDescent="0.25">
      <c r="A60" s="39">
        <v>1994</v>
      </c>
      <c r="B60" s="18">
        <v>1.5699309805964319</v>
      </c>
      <c r="C60"/>
      <c r="D60" s="42">
        <v>1.616715257531584</v>
      </c>
    </row>
    <row r="61" spans="1:4" x14ac:dyDescent="0.25">
      <c r="A61" s="39">
        <v>1995</v>
      </c>
      <c r="B61" s="18">
        <v>1.5546456895995873</v>
      </c>
      <c r="C61"/>
      <c r="D61" s="42">
        <v>1.6119113752341581</v>
      </c>
    </row>
    <row r="62" spans="1:4" x14ac:dyDescent="0.25">
      <c r="A62" s="16">
        <v>1996</v>
      </c>
      <c r="B62" s="18">
        <v>1.5456760048721072</v>
      </c>
      <c r="C62"/>
      <c r="D62" s="42">
        <v>1.5986930616951758</v>
      </c>
    </row>
    <row r="63" spans="1:4" x14ac:dyDescent="0.25">
      <c r="A63" s="16">
        <v>1997</v>
      </c>
      <c r="B63" s="18">
        <v>1.5267857142857142</v>
      </c>
      <c r="C63"/>
      <c r="D63" s="42">
        <v>1.5690392354124749</v>
      </c>
    </row>
    <row r="64" spans="1:4" x14ac:dyDescent="0.25">
      <c r="A64" s="16">
        <v>1998</v>
      </c>
      <c r="B64" s="18">
        <v>1.5056200824278756</v>
      </c>
      <c r="C64"/>
      <c r="D64" s="42">
        <v>1.5563178246226768</v>
      </c>
    </row>
    <row r="65" spans="1:4" x14ac:dyDescent="0.25">
      <c r="A65" s="39">
        <v>1999</v>
      </c>
      <c r="B65" s="18">
        <v>1.4883333333333333</v>
      </c>
      <c r="C65"/>
      <c r="D65" s="42">
        <v>1.5253056234718827</v>
      </c>
    </row>
    <row r="66" spans="1:4" x14ac:dyDescent="0.25">
      <c r="A66" s="16">
        <v>2000</v>
      </c>
      <c r="B66" s="18">
        <v>1.4398925052254403</v>
      </c>
      <c r="C66"/>
      <c r="D66" s="42">
        <v>1.4742127961245348</v>
      </c>
    </row>
    <row r="67" spans="1:4" x14ac:dyDescent="0.25">
      <c r="A67" s="39">
        <v>2001</v>
      </c>
      <c r="B67" s="18">
        <v>1.4035976248690185</v>
      </c>
      <c r="C67"/>
      <c r="D67" s="42">
        <v>1.450308032081832</v>
      </c>
    </row>
    <row r="68" spans="1:4" x14ac:dyDescent="0.25">
      <c r="A68" s="16">
        <v>2002</v>
      </c>
      <c r="B68" s="18">
        <v>1.382115219260533</v>
      </c>
      <c r="C68"/>
      <c r="D68" s="42">
        <v>1.42667657652507</v>
      </c>
    </row>
    <row r="69" spans="1:4" x14ac:dyDescent="0.25">
      <c r="A69" s="16">
        <v>2003</v>
      </c>
      <c r="B69" s="18">
        <v>1.3700988748721445</v>
      </c>
      <c r="C69"/>
      <c r="D69" s="42">
        <v>1.4181632189133895</v>
      </c>
    </row>
    <row r="70" spans="1:4" x14ac:dyDescent="0.25">
      <c r="A70" s="16">
        <v>2004</v>
      </c>
      <c r="B70" s="18">
        <v>1.3675344563552834</v>
      </c>
      <c r="C70"/>
      <c r="D70" s="42">
        <v>1.4120642824807605</v>
      </c>
    </row>
    <row r="71" spans="1:4" x14ac:dyDescent="0.25">
      <c r="A71" s="16">
        <v>2005</v>
      </c>
      <c r="B71" s="18">
        <v>1.355845470393072</v>
      </c>
      <c r="C71"/>
      <c r="D71" s="42">
        <v>1.3977482776004033</v>
      </c>
    </row>
    <row r="72" spans="1:4" x14ac:dyDescent="0.25">
      <c r="A72" s="16">
        <v>2006</v>
      </c>
      <c r="B72" s="18">
        <v>1.3323938992042441</v>
      </c>
      <c r="C72"/>
      <c r="D72" s="42">
        <v>1.3673424657534246</v>
      </c>
    </row>
    <row r="73" spans="1:4" x14ac:dyDescent="0.25">
      <c r="A73" s="16">
        <v>2007</v>
      </c>
      <c r="B73" s="18">
        <v>1.2997843665768194</v>
      </c>
      <c r="C73"/>
      <c r="D73" s="42">
        <v>1.3330128205128204</v>
      </c>
    </row>
    <row r="74" spans="1:4" x14ac:dyDescent="0.25">
      <c r="A74" s="16">
        <v>2008</v>
      </c>
      <c r="B74" s="18">
        <v>1.2490804538154692</v>
      </c>
      <c r="C74"/>
      <c r="D74" s="42">
        <v>1.288214341025244</v>
      </c>
    </row>
    <row r="75" spans="1:4" x14ac:dyDescent="0.25">
      <c r="A75" s="16">
        <v>2009</v>
      </c>
      <c r="B75" s="18">
        <v>1.2489510489510489</v>
      </c>
      <c r="C75"/>
      <c r="D75" s="42">
        <v>1.2952351292432265</v>
      </c>
    </row>
    <row r="76" spans="1:4" x14ac:dyDescent="0.25">
      <c r="A76" s="16">
        <v>2010</v>
      </c>
      <c r="B76" s="18">
        <v>1.2339303991811668</v>
      </c>
      <c r="C76"/>
      <c r="D76" s="42">
        <v>1.2587137452711223</v>
      </c>
    </row>
    <row r="77" spans="1:4" x14ac:dyDescent="0.25">
      <c r="A77" s="16">
        <v>2011</v>
      </c>
      <c r="B77" s="18">
        <v>1.1926101795518622</v>
      </c>
      <c r="C77"/>
      <c r="D77" s="42">
        <v>1.223235294117647</v>
      </c>
    </row>
    <row r="78" spans="1:4" x14ac:dyDescent="0.25">
      <c r="A78" s="16">
        <v>2012</v>
      </c>
      <c r="B78" s="18">
        <v>1.1600192446475823</v>
      </c>
      <c r="C78"/>
      <c r="D78" s="42">
        <v>1.195057707964178</v>
      </c>
    </row>
    <row r="79" spans="1:4" x14ac:dyDescent="0.25">
      <c r="A79" s="16">
        <v>2013</v>
      </c>
      <c r="B79" s="18">
        <v>1.1430806428673019</v>
      </c>
      <c r="C79"/>
      <c r="D79" s="42">
        <v>1.1760769158261852</v>
      </c>
    </row>
    <row r="80" spans="1:4" x14ac:dyDescent="0.25">
      <c r="A80" s="16">
        <v>2014</v>
      </c>
      <c r="B80" s="18">
        <v>1.1313344594594594</v>
      </c>
      <c r="C80"/>
      <c r="D80" s="42">
        <v>1.1706150021109911</v>
      </c>
    </row>
    <row r="81" spans="1:9" x14ac:dyDescent="0.25">
      <c r="A81" s="16">
        <v>2015</v>
      </c>
      <c r="B81" s="18">
        <v>1.1336750047018995</v>
      </c>
      <c r="C81"/>
      <c r="D81" s="42">
        <v>1.1733120180552943</v>
      </c>
    </row>
    <row r="82" spans="1:9" x14ac:dyDescent="0.25">
      <c r="A82" s="16">
        <v>2016</v>
      </c>
      <c r="B82" s="42">
        <v>1.1296383058470765</v>
      </c>
      <c r="C82"/>
      <c r="D82" s="42">
        <v>1.1614074280927116</v>
      </c>
    </row>
    <row r="83" spans="1:9" x14ac:dyDescent="0.25">
      <c r="A83" s="16">
        <v>2017</v>
      </c>
      <c r="B83" s="42">
        <v>1.1211811206696116</v>
      </c>
      <c r="C83"/>
      <c r="D83" s="42">
        <v>1.1557593441711824</v>
      </c>
    </row>
    <row r="84" spans="1:9" x14ac:dyDescent="0.25">
      <c r="A84" s="16">
        <v>2018</v>
      </c>
      <c r="B84" s="73">
        <v>1.1091636765111785</v>
      </c>
      <c r="C84" s="17"/>
      <c r="D84" s="73">
        <v>1.1422686075254052</v>
      </c>
      <c r="I84" s="17" t="s">
        <v>0</v>
      </c>
    </row>
    <row r="85" spans="1:9" x14ac:dyDescent="0.25">
      <c r="A85" s="16">
        <v>2019</v>
      </c>
      <c r="B85" s="73">
        <v>1.0979008241883339</v>
      </c>
      <c r="C85" s="17"/>
      <c r="D85" s="73">
        <v>1.1319060146965436</v>
      </c>
    </row>
    <row r="86" spans="1:9" x14ac:dyDescent="0.25">
      <c r="A86" s="16">
        <v>2020</v>
      </c>
      <c r="B86" s="88">
        <v>1.0947602615328733</v>
      </c>
      <c r="C86" s="89"/>
      <c r="D86" s="88">
        <v>1.129344677769732</v>
      </c>
    </row>
    <row r="87" spans="1:9" x14ac:dyDescent="0.25">
      <c r="A87" s="16">
        <v>2021</v>
      </c>
      <c r="B87" s="88">
        <v>1.0712191220899236</v>
      </c>
      <c r="C87" s="89"/>
      <c r="D87" s="88">
        <v>1.0914578139351792</v>
      </c>
    </row>
    <row r="88" spans="1:9" x14ac:dyDescent="0.25">
      <c r="A88" s="16">
        <v>2022</v>
      </c>
      <c r="B88" s="88">
        <v>1</v>
      </c>
      <c r="C88" s="89"/>
      <c r="D88" s="88">
        <v>1</v>
      </c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&amp;L&amp;G
PL 450 | 00101 Helsinki | puh. 020 634 1502 | faksi 020 634 1530 | tilasto@kela.fi | www.kela.fi/tilasto&amp;R&amp;P(&amp;N)</oddFooter>
  </headerFooter>
  <rowBreaks count="1" manualBreakCount="1">
    <brk id="5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Laskentataulukot</vt:lpstr>
      </vt:variant>
      <vt:variant>
        <vt:i4>7</vt:i4>
      </vt:variant>
      <vt:variant>
        <vt:lpstr>Kaaviot</vt:lpstr>
      </vt:variant>
      <vt:variant>
        <vt:i4>5</vt:i4>
      </vt:variant>
      <vt:variant>
        <vt:lpstr>Nimetyt alueet</vt:lpstr>
      </vt:variant>
      <vt:variant>
        <vt:i4>6</vt:i4>
      </vt:variant>
    </vt:vector>
  </HeadingPairs>
  <TitlesOfParts>
    <vt:vector size="18" baseType="lpstr">
      <vt:lpstr>Contents</vt:lpstr>
      <vt:lpstr>Data 1</vt:lpstr>
      <vt:lpstr>Data 2</vt:lpstr>
      <vt:lpstr>Data 3</vt:lpstr>
      <vt:lpstr>Data 4</vt:lpstr>
      <vt:lpstr>Data 5</vt:lpstr>
      <vt:lpstr>Inflation factors 2022</vt:lpstr>
      <vt:lpstr>Chart 1</vt:lpstr>
      <vt:lpstr>Chart 2</vt:lpstr>
      <vt:lpstr>Chart 3</vt:lpstr>
      <vt:lpstr>Chart 4</vt:lpstr>
      <vt:lpstr>Chart 5</vt:lpstr>
      <vt:lpstr>'Inflation factors 2022'!Print_Titles</vt:lpstr>
      <vt:lpstr>'Data 1'!Tulostusotsikot</vt:lpstr>
      <vt:lpstr>'Data 2'!Tulostusotsikot</vt:lpstr>
      <vt:lpstr>'Data 3'!Tulostusotsikot</vt:lpstr>
      <vt:lpstr>'Data 4'!Tulostusotsikot</vt:lpstr>
      <vt:lpstr>'Data 5'!Tulostusotsikot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Kela’s conscript´s allowance</dc:title>
  <dc:subject>Charts about Kela’s conscripts allowance. They are accompanied by the underlying statistical data.</dc:subject>
  <dc:creator>Kela;Section for Analytics and Statistics</dc:creator>
  <cp:keywords>statistics; charts</cp:keywords>
  <cp:lastModifiedBy>Kilpeläinen Anne-Mari</cp:lastModifiedBy>
  <cp:lastPrinted>2023-01-19T07:52:13Z</cp:lastPrinted>
  <dcterms:created xsi:type="dcterms:W3CDTF">2015-02-05T10:25:51Z</dcterms:created>
  <dcterms:modified xsi:type="dcterms:W3CDTF">2023-02-07T10:01:54Z</dcterms:modified>
</cp:coreProperties>
</file>